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630907-002\Desktop\"/>
    </mc:Choice>
  </mc:AlternateContent>
  <xr:revisionPtr revIDLastSave="0" documentId="8_{18B98573-45A8-48B4-8CB9-C07258631C85}" xr6:coauthVersionLast="45" xr6:coauthVersionMax="45" xr10:uidLastSave="{00000000-0000-0000-0000-000000000000}"/>
  <bookViews>
    <workbookView xWindow="1152" yWindow="1152" windowWidth="17280" windowHeight="8964" xr2:uid="{00000000-000D-0000-FFFF-FFFF00000000}"/>
  </bookViews>
  <sheets>
    <sheet name="Instruktioner" sheetId="4" r:id="rId1"/>
    <sheet name="Exempel" sheetId="5" r:id="rId2"/>
    <sheet name="Budget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1" i="6" l="1"/>
  <c r="Q34" i="6"/>
  <c r="Q25" i="6"/>
  <c r="Q16" i="6"/>
  <c r="I16" i="6"/>
  <c r="K16" i="6"/>
  <c r="M16" i="6"/>
  <c r="N16" i="6"/>
  <c r="O16" i="6"/>
  <c r="P16" i="6"/>
  <c r="D11" i="5"/>
  <c r="Q43" i="6" l="1"/>
  <c r="K20" i="6"/>
  <c r="K48" i="6"/>
  <c r="J41" i="5" l="1"/>
  <c r="K49" i="6"/>
  <c r="K50" i="6"/>
  <c r="F39" i="5"/>
  <c r="I39" i="5" s="1"/>
  <c r="I41" i="5" s="1"/>
  <c r="F40" i="5"/>
  <c r="K40" i="5" s="1"/>
  <c r="K41" i="5" s="1"/>
  <c r="F41" i="5" l="1"/>
  <c r="K51" i="6"/>
  <c r="K38" i="6"/>
  <c r="K21" i="6" l="1"/>
  <c r="K22" i="6"/>
  <c r="K23" i="6"/>
  <c r="K24" i="6"/>
  <c r="M41" i="6" l="1"/>
  <c r="N41" i="6"/>
  <c r="O41" i="6"/>
  <c r="P41" i="6"/>
  <c r="K41" i="6"/>
  <c r="M34" i="6"/>
  <c r="N34" i="6"/>
  <c r="O34" i="6"/>
  <c r="P34" i="6"/>
  <c r="K34" i="6"/>
  <c r="K25" i="6"/>
  <c r="M25" i="6"/>
  <c r="N25" i="6"/>
  <c r="O25" i="6"/>
  <c r="P25" i="6"/>
  <c r="I25" i="6"/>
  <c r="C60" i="6"/>
  <c r="C65" i="6" s="1"/>
  <c r="K43" i="6" l="1"/>
  <c r="K55" i="6" s="1"/>
  <c r="P43" i="6"/>
  <c r="O43" i="6"/>
  <c r="N43" i="6"/>
  <c r="M43" i="6"/>
  <c r="B50" i="5"/>
  <c r="K27" i="5"/>
  <c r="K28" i="5" s="1"/>
  <c r="J26" i="5"/>
  <c r="J28" i="5" s="1"/>
  <c r="I25" i="5"/>
  <c r="I28" i="5" s="1"/>
  <c r="K15" i="5"/>
  <c r="F31" i="5"/>
  <c r="F32" i="5" s="1"/>
  <c r="F28" i="5"/>
  <c r="D21" i="5"/>
  <c r="F21" i="5" s="1"/>
  <c r="K21" i="5" s="1"/>
  <c r="D20" i="5"/>
  <c r="F20" i="5" s="1"/>
  <c r="D19" i="5"/>
  <c r="F14" i="5"/>
  <c r="J14" i="5" s="1"/>
  <c r="J16" i="5" s="1"/>
  <c r="F13" i="5"/>
  <c r="K13" i="5" s="1"/>
  <c r="D12" i="5"/>
  <c r="F12" i="5" s="1"/>
  <c r="I12" i="5" s="1"/>
  <c r="J20" i="5" l="1"/>
  <c r="I20" i="5"/>
  <c r="K16" i="5"/>
  <c r="I31" i="5"/>
  <c r="I32" i="5" s="1"/>
  <c r="D22" i="5"/>
  <c r="D16" i="5"/>
  <c r="F11" i="5"/>
  <c r="F19" i="5"/>
  <c r="F16" i="5" l="1"/>
  <c r="I11" i="5"/>
  <c r="I16" i="5" s="1"/>
  <c r="F22" i="5"/>
  <c r="B49" i="5" s="1"/>
  <c r="J19" i="5"/>
  <c r="J22" i="5" s="1"/>
  <c r="J34" i="5" s="1"/>
  <c r="J43" i="5" s="1"/>
  <c r="K19" i="5"/>
  <c r="K22" i="5" s="1"/>
  <c r="K34" i="5" s="1"/>
  <c r="K43" i="5" s="1"/>
  <c r="I19" i="5"/>
  <c r="I22" i="5" s="1"/>
  <c r="F34" i="5" l="1"/>
  <c r="F43" i="5" s="1"/>
  <c r="I34" i="5"/>
  <c r="I43" i="5" s="1"/>
  <c r="B48" i="5" l="1"/>
  <c r="B51" i="5" s="1"/>
  <c r="B47" i="5"/>
  <c r="B5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Jennie Niesel</author>
    <author>Niesel Jennie</author>
    <author>Norling Staland Åsa</author>
  </authors>
  <commentList>
    <comment ref="C10" authorId="0" shapeId="0" xr:uid="{00000000-0006-0000-0000-000001000000}">
      <text>
        <r>
          <rPr>
            <sz val="9"/>
            <color indexed="81"/>
            <rFont val="Tahoma"/>
            <family val="2"/>
          </rPr>
          <t>Varje typ av köpt tjänst redovisas på egen rad.</t>
        </r>
      </text>
    </comment>
    <comment ref="D10" authorId="1" shapeId="0" xr:uid="{00000000-0006-0000-0000-000002000000}">
      <text>
        <r>
          <rPr>
            <sz val="9"/>
            <color indexed="81"/>
            <rFont val="Tahoma"/>
            <family val="2"/>
          </rPr>
          <t>T.ex. tryckta ex av informationsmaterial, antal konsulter etc.</t>
        </r>
      </text>
    </comment>
    <comment ref="G10" authorId="0" shapeId="0" xr:uid="{00000000-0006-0000-0000-000003000000}">
      <text>
        <r>
          <rPr>
            <sz val="9"/>
            <color indexed="81"/>
            <rFont val="Tahoma"/>
            <family val="2"/>
          </rPr>
          <t>Saknar du någon enhet, lägg till en kolumn, skriv en rubrik och lägg till data.</t>
        </r>
      </text>
    </comment>
    <comment ref="J10" authorId="1" shapeId="0" xr:uid="{00000000-0006-0000-0000-000004000000}">
      <text>
        <r>
          <rPr>
            <sz val="9"/>
            <color indexed="81"/>
            <rFont val="Tahoma"/>
            <family val="2"/>
          </rPr>
          <t>Kan vara olika arvoden. Därför finns inga formler i mallen</t>
        </r>
      </text>
    </comment>
    <comment ref="K10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Multiplicera antal och styckpris på egen rad och timmar och timlön på egen rad. </t>
        </r>
      </text>
    </comment>
    <comment ref="L10" authorId="1" shapeId="0" xr:uid="{00000000-0006-0000-0000-000006000000}">
      <text>
        <r>
          <rPr>
            <sz val="9"/>
            <color indexed="81"/>
            <rFont val="Tahoma"/>
            <family val="2"/>
          </rPr>
          <t>Avser moms på timlön. 
Se instruktionsfliken om när moms ska inkluderas eller inte</t>
        </r>
      </text>
    </comment>
    <comment ref="M10" authorId="1" shapeId="0" xr:uid="{00000000-0006-0000-0000-000007000000}">
      <text>
        <r>
          <rPr>
            <sz val="9"/>
            <color indexed="81"/>
            <rFont val="Tahoma"/>
            <family val="2"/>
          </rPr>
          <t>Multiplicera antal och styckprispå egen rad och/eller timmar och timlön på egen rad. Lägg på moms för timlön.</t>
        </r>
      </text>
    </comment>
    <comment ref="C19" authorId="0" shapeId="0" xr:uid="{00000000-0006-0000-0000-000008000000}">
      <text>
        <r>
          <rPr>
            <sz val="9"/>
            <color indexed="81"/>
            <rFont val="Tahoma"/>
            <family val="2"/>
          </rPr>
          <t>Beskriv i grova drag vad det egna arbetet består av.</t>
        </r>
      </text>
    </comment>
    <comment ref="E19" authorId="0" shapeId="0" xr:uid="{8C8BB437-5D5B-4BAD-808B-3F122E544065}">
      <text>
        <r>
          <rPr>
            <sz val="9"/>
            <color indexed="81"/>
            <rFont val="Tahoma"/>
            <family val="2"/>
          </rPr>
          <t>Saknar du någon enhet, lägg till en kolumn, skriv en rubrik och lägg till data.</t>
        </r>
      </text>
    </comment>
    <comment ref="J19" authorId="1" shapeId="0" xr:uid="{00000000-0006-0000-0000-00000A000000}">
      <text>
        <r>
          <rPr>
            <sz val="9"/>
            <color indexed="81"/>
            <rFont val="Tahoma"/>
            <family val="2"/>
          </rPr>
          <t>Se instruktionsfliken om sociala avgifter och OH</t>
        </r>
      </text>
    </comment>
    <comment ref="C28" authorId="0" shapeId="0" xr:uid="{00000000-0006-0000-0000-00000B000000}">
      <text>
        <r>
          <rPr>
            <sz val="9"/>
            <color indexed="81"/>
            <rFont val="Tahoma"/>
            <family val="2"/>
          </rPr>
          <t>Specificera - olika typer av material på olika rader samt pris och kostnad.</t>
        </r>
      </text>
    </comment>
    <comment ref="D28" authorId="1" shapeId="0" xr:uid="{00000000-0006-0000-0000-00000C000000}">
      <text>
        <r>
          <rPr>
            <sz val="9"/>
            <color indexed="81"/>
            <rFont val="Tahoma"/>
            <family val="2"/>
          </rPr>
          <t>T.ex. tryckta ex av informationsmaterial</t>
        </r>
      </text>
    </comment>
    <comment ref="K28" authorId="1" shapeId="0" xr:uid="{00000000-0006-0000-0000-00000D000000}">
      <text>
        <r>
          <rPr>
            <sz val="9"/>
            <color indexed="81"/>
            <rFont val="Tahoma"/>
            <family val="2"/>
          </rPr>
          <t>Multiplicera antal och styckpris på egen rad och/eller antal och meterpris på egen rad. 
Se instruktionsfliken om moms är aktuellt</t>
        </r>
      </text>
    </comment>
    <comment ref="L28" authorId="1" shapeId="0" xr:uid="{00000000-0006-0000-0000-00000E000000}">
      <text>
        <r>
          <rPr>
            <sz val="9"/>
            <color indexed="81"/>
            <rFont val="Tahoma"/>
            <family val="2"/>
          </rPr>
          <t>Avser moms på styckpris eller meterpris. 
Se instruktionsfliken om moms ska inkluderas eller inte</t>
        </r>
      </text>
    </comment>
    <comment ref="M28" authorId="1" shapeId="0" xr:uid="{00000000-0006-0000-0000-00000F000000}">
      <text>
        <r>
          <rPr>
            <sz val="9"/>
            <color indexed="81"/>
            <rFont val="Tahoma"/>
            <family val="2"/>
          </rPr>
          <t>Multiplicera antal och styckpris  på egen rad och/eller antal och meterpris på egen rad. 
Se instruktionsfliken om moms är aktuellt</t>
        </r>
      </text>
    </comment>
    <comment ref="C37" authorId="1" shapeId="0" xr:uid="{00000000-0006-0000-0000-000010000000}">
      <text>
        <r>
          <rPr>
            <sz val="9"/>
            <color indexed="81"/>
            <rFont val="Tahoma"/>
            <family val="2"/>
          </rPr>
          <t>Varje typ av resekostnad redovisas på egen rad. 
Konsulters resor tas upp under köpta tjänster.</t>
        </r>
      </text>
    </comment>
    <comment ref="K37" authorId="1" shapeId="0" xr:uid="{00000000-0006-0000-0000-000011000000}">
      <text>
        <r>
          <rPr>
            <sz val="9"/>
            <color indexed="81"/>
            <rFont val="Tahoma"/>
            <family val="2"/>
          </rPr>
          <t>Varje typ av resekostnad redovisas på egen rad.</t>
        </r>
      </text>
    </comment>
    <comment ref="L37" authorId="1" shapeId="0" xr:uid="{00000000-0006-0000-0000-000012000000}">
      <text>
        <r>
          <rPr>
            <sz val="9"/>
            <color indexed="81"/>
            <rFont val="Tahoma"/>
            <family val="2"/>
          </rPr>
          <t>Se instruktionsfliken om moms ska inkluderas eller inte</t>
        </r>
      </text>
    </comment>
    <comment ref="M37" authorId="1" shapeId="0" xr:uid="{00000000-0006-0000-0000-000013000000}">
      <text>
        <r>
          <rPr>
            <sz val="9"/>
            <color indexed="81"/>
            <rFont val="Tahoma"/>
            <family val="2"/>
          </rPr>
          <t>Se instruktionsfliken om moms ska inkluderas eller inte</t>
        </r>
      </text>
    </comment>
    <comment ref="C38" authorId="1" shapeId="0" xr:uid="{00000000-0006-0000-0000-000014000000}">
      <text>
        <r>
          <rPr>
            <sz val="9"/>
            <color indexed="81"/>
            <rFont val="Tahoma"/>
            <family val="2"/>
          </rPr>
          <t xml:space="preserve">Bilersättning räknas som en resekostnad upp till 2 kr/km. Detta avser egna resor. 
</t>
        </r>
      </text>
    </comment>
    <comment ref="K38" authorId="1" shapeId="0" xr:uid="{00000000-0006-0000-0000-000015000000}">
      <text>
        <r>
          <rPr>
            <sz val="9"/>
            <color indexed="81"/>
            <rFont val="Tahoma"/>
            <family val="2"/>
          </rPr>
          <t xml:space="preserve">Multiplicera antal km med 2 (maxersättning) på egen rad. </t>
        </r>
      </text>
    </comment>
    <comment ref="C47" authorId="2" shapeId="0" xr:uid="{62091DCD-9D55-4551-AABF-7D6A952EAB3D}">
      <text>
        <r>
          <rPr>
            <sz val="9"/>
            <color indexed="81"/>
            <rFont val="Tahoma"/>
            <family val="2"/>
          </rPr>
          <t xml:space="preserve">Beskriv vad den ideella arbetsinsatsen ska bestå av. 
</t>
        </r>
      </text>
    </comment>
    <comment ref="K47" authorId="2" shapeId="0" xr:uid="{B70FFD59-FCF5-4279-B02B-B1B49A1E4422}">
      <text>
        <r>
          <rPr>
            <sz val="9"/>
            <color indexed="81"/>
            <rFont val="Tahoma"/>
            <family val="2"/>
          </rPr>
          <t xml:space="preserve">Värde av ideellt arbete kan beräknas till högst 200 kr/timme
</t>
        </r>
      </text>
    </comment>
  </commentList>
</comments>
</file>

<file path=xl/sharedStrings.xml><?xml version="1.0" encoding="utf-8"?>
<sst xmlns="http://schemas.openxmlformats.org/spreadsheetml/2006/main" count="214" uniqueCount="114">
  <si>
    <t>Budget LONA-ansökan</t>
  </si>
  <si>
    <t>Projektnamn:</t>
  </si>
  <si>
    <t>Åtgärd nr</t>
  </si>
  <si>
    <t>Timmar</t>
  </si>
  <si>
    <t>Inventering enligt metod i bilaga X</t>
  </si>
  <si>
    <t>Planerat resultat</t>
  </si>
  <si>
    <t>Summa:</t>
  </si>
  <si>
    <t>varav</t>
  </si>
  <si>
    <t>Exempel budget LONA-ansökan</t>
  </si>
  <si>
    <t>Lekgrus</t>
  </si>
  <si>
    <t>Inköp av GPS</t>
  </si>
  <si>
    <t>MATERIAL  SPEC</t>
  </si>
  <si>
    <t>EGET ARBETE SPEC</t>
  </si>
  <si>
    <t>RESOR SPEC</t>
  </si>
  <si>
    <t>Restaurering av vattendraget V enligt metod i bilaga Y</t>
  </si>
  <si>
    <t>Före och efter genomförd restaurering i åtg 2</t>
  </si>
  <si>
    <t xml:space="preserve">Summa: </t>
  </si>
  <si>
    <t>500mx45m (vattendraget ca 5m brett, strand+zon 2x20m)</t>
  </si>
  <si>
    <t>Guidning inkl för- och efterarbete, 3 dagar</t>
  </si>
  <si>
    <t>GIS-arbete, 2 veckor</t>
  </si>
  <si>
    <t>Rapportering, uppföljning, Artportalen, 3 veckor</t>
  </si>
  <si>
    <t>KÖPTA TJÄNSTER SPEC</t>
  </si>
  <si>
    <t>Maskinhyra+förare 7 dagar</t>
  </si>
  <si>
    <t>Konsult, guidning 1 dag</t>
  </si>
  <si>
    <t>Fika till guidningen, 100 pers</t>
  </si>
  <si>
    <t>Instruktioner</t>
  </si>
  <si>
    <t>Kommun:</t>
  </si>
  <si>
    <t>1, 2, 3</t>
  </si>
  <si>
    <t>1, 2</t>
  </si>
  <si>
    <t>I registret/ansökan</t>
  </si>
  <si>
    <t>Åtgärd 1</t>
  </si>
  <si>
    <t>Åtgärd 2</t>
  </si>
  <si>
    <t>Åtgärd 3</t>
  </si>
  <si>
    <t>Belopp, kr</t>
  </si>
  <si>
    <t>Guidad tur för allmänheten under 1 dag</t>
  </si>
  <si>
    <t>(vattendraget 5m brett, 500 m långt, markerat på karta)</t>
  </si>
  <si>
    <t>Scenario A: Projektet drivs av mervärdesskattepliktig aktör (t.ex. kommun) som har kostnaderna:  ange kostnader exklusive moms</t>
  </si>
  <si>
    <t>Scenario B: Projektet drivs av ej mervärdesskattepliktig aktör som har kostnaderna: ange kostnader inklusive moms</t>
  </si>
  <si>
    <t>Moms, kr</t>
  </si>
  <si>
    <t>Medfinansiering:</t>
  </si>
  <si>
    <t>Sökt Lona-bidrag:</t>
  </si>
  <si>
    <t>Medfinansiering totalt:</t>
  </si>
  <si>
    <t>Scenario A: Projektet drivs av mervärdesskattepliktig aktör (t.ex. kommun) som har kostnaderna.</t>
  </si>
  <si>
    <t>Ska moms ingå eller ej?</t>
  </si>
  <si>
    <t>Om kostnaden för en åtgärd är inklusive moms i ansökan ska detta anges.</t>
  </si>
  <si>
    <t>Exempel</t>
  </si>
  <si>
    <t>Exempel kommun</t>
  </si>
  <si>
    <t>Fyll i budgetfliken med vägledning från exempelfliken.</t>
  </si>
  <si>
    <t>Ideellt arbete</t>
  </si>
  <si>
    <t>Eget arbete</t>
  </si>
  <si>
    <t>utgör värde ideell tid (max 200 kr/tim)</t>
  </si>
  <si>
    <t>utgör eget arbete (lön inkl sociala avgifter, exkl OH)</t>
  </si>
  <si>
    <t>Totalt:</t>
  </si>
  <si>
    <t>ange belopp</t>
  </si>
  <si>
    <t>Antal</t>
  </si>
  <si>
    <t>Antal km</t>
  </si>
  <si>
    <t>Bilersättning (2 kr/km)</t>
  </si>
  <si>
    <t>De tomma fälten fylls i där det är relevant. Fälten med "0-or" innehåller formler som beräknas automatiskt.</t>
  </si>
  <si>
    <t>Resor</t>
  </si>
  <si>
    <t>Hyra av buss+ förare, 1 dag</t>
  </si>
  <si>
    <t>Lönefinansierat arbete räknas både som en kostnad och som medfinansiering. Detta räknas som timlön inkl sociala avgifter/LKP (semesterersättning etc) men exkl OH (kostnad för datorarbetsplats, papper etc).</t>
  </si>
  <si>
    <t>2. Ideellt arbete</t>
  </si>
  <si>
    <t>3. Finansiering</t>
  </si>
  <si>
    <t>IDEELLT ARBETE SPEC</t>
  </si>
  <si>
    <t>Medverka i inventering före och efter restaurering</t>
  </si>
  <si>
    <t>Medverka i guidning</t>
  </si>
  <si>
    <t>TOTAL KOSTNAD (inkl ideellt arbete):</t>
  </si>
  <si>
    <t xml:space="preserve">1 konsult, rapport 1 vecka </t>
  </si>
  <si>
    <t>2 konsulter, fältarbete 1 vecka</t>
  </si>
  <si>
    <t>Antal 
km</t>
  </si>
  <si>
    <t>Antal 
personer</t>
  </si>
  <si>
    <r>
      <t xml:space="preserve">à timlön
</t>
    </r>
    <r>
      <rPr>
        <sz val="11"/>
        <color theme="1"/>
        <rFont val="Calibri"/>
        <family val="2"/>
        <scheme val="minor"/>
      </rPr>
      <t>exkl moms, kr</t>
    </r>
  </si>
  <si>
    <r>
      <t xml:space="preserve">Kostnad 
</t>
    </r>
    <r>
      <rPr>
        <sz val="11"/>
        <color theme="1"/>
        <rFont val="Calibri"/>
        <family val="2"/>
        <scheme val="minor"/>
      </rPr>
      <t>exkl moms, kr</t>
    </r>
  </si>
  <si>
    <r>
      <t xml:space="preserve">Kostnad 
</t>
    </r>
    <r>
      <rPr>
        <sz val="11"/>
        <color theme="1"/>
        <rFont val="Calibri"/>
        <family val="2"/>
        <scheme val="minor"/>
      </rPr>
      <t>inkl moms, kr</t>
    </r>
  </si>
  <si>
    <r>
      <t xml:space="preserve">à timlön 
</t>
    </r>
    <r>
      <rPr>
        <sz val="11"/>
        <color theme="1"/>
        <rFont val="Calibri"/>
        <family val="2"/>
        <scheme val="minor"/>
      </rPr>
      <t>exkl OH, kr</t>
    </r>
  </si>
  <si>
    <r>
      <t xml:space="preserve">Kostnad 
</t>
    </r>
    <r>
      <rPr>
        <sz val="11"/>
        <color theme="1"/>
        <rFont val="Calibri"/>
        <family val="2"/>
        <scheme val="minor"/>
      </rPr>
      <t>exkl OH, kr</t>
    </r>
  </si>
  <si>
    <t>Timvärde 
idell tid, kr</t>
  </si>
  <si>
    <t>Värde 
ideell tid, kr</t>
  </si>
  <si>
    <t xml:space="preserve">utgör kontanta medel </t>
  </si>
  <si>
    <t>1. Faktiska kostnader</t>
  </si>
  <si>
    <r>
      <t xml:space="preserve">Styckpris 
</t>
    </r>
    <r>
      <rPr>
        <sz val="11"/>
        <color theme="1"/>
        <rFont val="Calibri"/>
        <family val="2"/>
        <scheme val="minor"/>
      </rPr>
      <t>exkl moms, kr</t>
    </r>
  </si>
  <si>
    <r>
      <t xml:space="preserve">Styckpris 
</t>
    </r>
    <r>
      <rPr>
        <sz val="11"/>
        <color theme="1"/>
        <rFont val="Calibri"/>
        <family val="2"/>
        <scheme val="minor"/>
      </rPr>
      <t>inkl moms, kr</t>
    </r>
  </si>
  <si>
    <r>
      <t xml:space="preserve">Kilopris 
</t>
    </r>
    <r>
      <rPr>
        <sz val="11"/>
        <color theme="1"/>
        <rFont val="Calibri"/>
        <family val="2"/>
        <scheme val="minor"/>
      </rPr>
      <t>exkl moms</t>
    </r>
  </si>
  <si>
    <r>
      <t xml:space="preserve">Kilopris 
</t>
    </r>
    <r>
      <rPr>
        <sz val="11"/>
        <color theme="1"/>
        <rFont val="Calibri"/>
        <family val="2"/>
        <scheme val="minor"/>
      </rPr>
      <t>inkl moms</t>
    </r>
  </si>
  <si>
    <r>
      <t xml:space="preserve">Meterpris 
</t>
    </r>
    <r>
      <rPr>
        <sz val="11"/>
        <color theme="1"/>
        <rFont val="Calibri"/>
        <family val="2"/>
        <scheme val="minor"/>
      </rPr>
      <t>exkl moms, kr</t>
    </r>
  </si>
  <si>
    <r>
      <t xml:space="preserve">Meterpris 
</t>
    </r>
    <r>
      <rPr>
        <sz val="11"/>
        <color theme="1"/>
        <rFont val="Calibri"/>
        <family val="2"/>
        <scheme val="minor"/>
      </rPr>
      <t>inkl moms, kr</t>
    </r>
  </si>
  <si>
    <r>
      <t xml:space="preserve">Timlön 
</t>
    </r>
    <r>
      <rPr>
        <sz val="11"/>
        <color theme="1"/>
        <rFont val="Calibri"/>
        <family val="2"/>
        <scheme val="minor"/>
      </rPr>
      <t>exkl OH, kr</t>
    </r>
  </si>
  <si>
    <t>Värde 
idell tid, kr</t>
  </si>
  <si>
    <t>För att berättiga till fullt LONA bidrag (50%) måste minst hälften av projektets totala kostnad utgöras av faktiska kostnader (kontanta utgifter eller utgifter för anställd personal).</t>
  </si>
  <si>
    <t>Enligt Naturvårdsverkets vägledning värderas ideellt arbete till högst 200 kr/tim. Ideellt arbete kan användas som medfinansiering och räknas med i projektets totala kostnad.</t>
  </si>
  <si>
    <t>SUMMA FAKTISKA KOSTNADER:</t>
  </si>
  <si>
    <t>Lägg till fler kolumner för åtgärder vid behov.</t>
  </si>
  <si>
    <r>
      <t xml:space="preserve">Lägg till fler rader för kostnader vid behov (markera raden, högerklicka och välj Infoga). </t>
    </r>
    <r>
      <rPr>
        <i/>
        <sz val="11"/>
        <color theme="1"/>
        <rFont val="Calibri"/>
        <family val="2"/>
        <scheme val="minor"/>
      </rPr>
      <t>OBS -Formler följer inte med när du lägger till ny rad. Enklast är att kopiera från rad intill.</t>
    </r>
  </si>
  <si>
    <t>Om enhet saknas - använd i första hand de tomma kolumnerna genom att sätta passande rubrik.</t>
  </si>
  <si>
    <t>Mervärdesskatt är som regel inte bidragsgrundande, d v s moms ska inte finnas med i ansökan om bidrag. I de fall den som utför åtgärden och har kostnaden för åtgärden inte är mervärdesskattepliktig är dock mervärdesskatten bidragsgrundande. En ideell förening, till exempel, är ytterst sällan registrerad för mervärdesskatt.</t>
  </si>
  <si>
    <t>Bilersättning:</t>
  </si>
  <si>
    <t>Bilresor som är kostnader i projektet kan tas upp med upp till 2 kr/km.</t>
  </si>
  <si>
    <t xml:space="preserve">Bränsle: </t>
  </si>
  <si>
    <t>Kostnader för bränsle exkl/inkl moms tillkommer enligt scenario A/B ovan.</t>
  </si>
  <si>
    <t xml:space="preserve">Utlägg resor: </t>
  </si>
  <si>
    <t>utlägg för resor (t.ex. tågresor) exkl/inkl moms räknas enligt scenario A/B ovan.</t>
  </si>
  <si>
    <t xml:space="preserve">Hyra fordon: </t>
  </si>
  <si>
    <t>kostnader för hyra av fordon exkl/inkl moms räknas enligt scenario A/B ovan.</t>
  </si>
  <si>
    <t>Resor för konsulter tas upp under köpta tjänster.</t>
  </si>
  <si>
    <t>Se kommentarerna i respektive cell samt instruktionsfliken för information om vilka kolumner som ska fyllas i och hur</t>
  </si>
  <si>
    <t>Åtgärd …</t>
  </si>
  <si>
    <t>ÅTGÄRD NR</t>
  </si>
  <si>
    <t>1.1 Köpta tjänster</t>
  </si>
  <si>
    <t>1.2 Eget arbete</t>
  </si>
  <si>
    <t>1.3 Material</t>
  </si>
  <si>
    <t>1.4 Resor</t>
  </si>
  <si>
    <t>3. Total kostnad</t>
  </si>
  <si>
    <t>TOTAL KOSTNAD (faktiska kostnader + ideellt arbete):</t>
  </si>
  <si>
    <t>4.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</si>
</sst>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4" fillId="0" borderId="0" xfId="0" applyFont="1" applyFill="1"/>
    <xf numFmtId="0" fontId="1" fillId="0" borderId="4" xfId="0" applyFont="1" applyBorder="1"/>
    <xf numFmtId="0" fontId="0" fillId="0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6" fillId="0" borderId="0" xfId="0" applyFont="1" applyBorder="1"/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0" xfId="0" applyNumberFormat="1"/>
    <xf numFmtId="3" fontId="0" fillId="0" borderId="0" xfId="0" applyNumberFormat="1" applyFill="1" applyBorder="1"/>
    <xf numFmtId="0" fontId="0" fillId="0" borderId="1" xfId="0" applyFont="1" applyBorder="1" applyAlignment="1"/>
    <xf numFmtId="0" fontId="0" fillId="0" borderId="0" xfId="0" applyFill="1"/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Font="1" applyBorder="1"/>
    <xf numFmtId="0" fontId="0" fillId="0" borderId="1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0" xfId="0" applyFont="1"/>
    <xf numFmtId="3" fontId="0" fillId="0" borderId="2" xfId="0" applyNumberFormat="1" applyBorder="1"/>
    <xf numFmtId="3" fontId="1" fillId="0" borderId="2" xfId="0" applyNumberFormat="1" applyFont="1" applyFill="1" applyBorder="1"/>
    <xf numFmtId="3" fontId="0" fillId="0" borderId="2" xfId="0" applyNumberFormat="1" applyFill="1" applyBorder="1"/>
    <xf numFmtId="0" fontId="1" fillId="0" borderId="11" xfId="0" applyFont="1" applyBorder="1"/>
    <xf numFmtId="3" fontId="1" fillId="0" borderId="11" xfId="0" applyNumberFormat="1" applyFont="1" applyBorder="1"/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3" fontId="1" fillId="0" borderId="2" xfId="0" applyNumberFormat="1" applyFont="1" applyBorder="1"/>
    <xf numFmtId="0" fontId="1" fillId="0" borderId="11" xfId="0" applyFont="1" applyFill="1" applyBorder="1"/>
    <xf numFmtId="0" fontId="0" fillId="0" borderId="11" xfId="0" applyBorder="1"/>
    <xf numFmtId="0" fontId="0" fillId="0" borderId="2" xfId="0" applyFont="1" applyBorder="1"/>
    <xf numFmtId="0" fontId="0" fillId="0" borderId="2" xfId="0" applyFont="1" applyFill="1" applyBorder="1"/>
    <xf numFmtId="0" fontId="0" fillId="0" borderId="0" xfId="0" applyFont="1" applyBorder="1"/>
    <xf numFmtId="0" fontId="0" fillId="0" borderId="13" xfId="0" applyBorder="1"/>
    <xf numFmtId="0" fontId="0" fillId="0" borderId="0" xfId="0" applyBorder="1" applyAlignment="1">
      <alignment horizontal="left"/>
    </xf>
    <xf numFmtId="0" fontId="0" fillId="0" borderId="15" xfId="0" applyBorder="1"/>
    <xf numFmtId="3" fontId="1" fillId="0" borderId="17" xfId="0" applyNumberFormat="1" applyFont="1" applyBorder="1"/>
    <xf numFmtId="0" fontId="0" fillId="0" borderId="0" xfId="0" applyBorder="1" applyAlignment="1">
      <alignment wrapText="1"/>
    </xf>
    <xf numFmtId="3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13" xfId="0" applyFon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1" fillId="0" borderId="18" xfId="0" applyFont="1" applyBorder="1"/>
    <xf numFmtId="0" fontId="0" fillId="0" borderId="12" xfId="0" applyBorder="1"/>
    <xf numFmtId="0" fontId="0" fillId="0" borderId="19" xfId="0" applyBorder="1"/>
    <xf numFmtId="0" fontId="0" fillId="0" borderId="19" xfId="0" applyFill="1" applyBorder="1"/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9" xfId="0" applyNumberFormat="1" applyFill="1" applyBorder="1"/>
    <xf numFmtId="3" fontId="0" fillId="0" borderId="20" xfId="0" applyNumberFormat="1" applyFill="1" applyBorder="1"/>
    <xf numFmtId="3" fontId="1" fillId="0" borderId="21" xfId="0" applyNumberFormat="1" applyFont="1" applyBorder="1"/>
    <xf numFmtId="3" fontId="1" fillId="0" borderId="21" xfId="0" applyNumberFormat="1" applyFont="1" applyBorder="1" applyAlignment="1">
      <alignment wrapText="1"/>
    </xf>
    <xf numFmtId="0" fontId="1" fillId="0" borderId="21" xfId="0" applyFont="1" applyFill="1" applyBorder="1"/>
    <xf numFmtId="0" fontId="1" fillId="2" borderId="22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 wrapText="1"/>
    </xf>
    <xf numFmtId="0" fontId="0" fillId="2" borderId="14" xfId="0" applyFill="1" applyBorder="1" applyAlignment="1">
      <alignment vertical="top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2" borderId="14" xfId="0" applyFill="1" applyBorder="1" applyAlignment="1">
      <alignment vertical="top" wrapText="1"/>
    </xf>
    <xf numFmtId="0" fontId="0" fillId="0" borderId="24" xfId="0" applyFont="1" applyBorder="1"/>
    <xf numFmtId="0" fontId="0" fillId="0" borderId="25" xfId="0" applyFont="1" applyBorder="1"/>
    <xf numFmtId="0" fontId="1" fillId="0" borderId="26" xfId="0" applyFont="1" applyBorder="1"/>
    <xf numFmtId="0" fontId="0" fillId="0" borderId="22" xfId="0" applyBorder="1"/>
    <xf numFmtId="3" fontId="5" fillId="0" borderId="23" xfId="0" applyNumberFormat="1" applyFont="1" applyBorder="1" applyAlignment="1">
      <alignment horizontal="right"/>
    </xf>
    <xf numFmtId="0" fontId="0" fillId="0" borderId="24" xfId="0" applyBorder="1"/>
    <xf numFmtId="0" fontId="0" fillId="0" borderId="16" xfId="0" applyBorder="1" applyAlignment="1">
      <alignment horizontal="right"/>
    </xf>
    <xf numFmtId="0" fontId="0" fillId="0" borderId="24" xfId="0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0" fillId="0" borderId="27" xfId="0" applyBorder="1" applyAlignment="1">
      <alignment horizontal="right" wrapText="1"/>
    </xf>
    <xf numFmtId="3" fontId="5" fillId="0" borderId="28" xfId="0" applyNumberFormat="1" applyFont="1" applyBorder="1" applyAlignment="1">
      <alignment horizontal="right"/>
    </xf>
    <xf numFmtId="0" fontId="1" fillId="2" borderId="29" xfId="0" applyFont="1" applyFill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0" fontId="0" fillId="0" borderId="15" xfId="0" applyFont="1" applyBorder="1"/>
    <xf numFmtId="0" fontId="0" fillId="0" borderId="0" xfId="0" applyFont="1" applyFill="1" applyBorder="1"/>
    <xf numFmtId="0" fontId="1" fillId="0" borderId="11" xfId="0" applyFont="1" applyFill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" xfId="0" applyFont="1" applyBorder="1" applyAlignment="1"/>
    <xf numFmtId="0" fontId="0" fillId="0" borderId="9" xfId="0" applyFont="1" applyFill="1" applyBorder="1"/>
    <xf numFmtId="0" fontId="0" fillId="0" borderId="20" xfId="0" applyFont="1" applyFill="1" applyBorder="1"/>
    <xf numFmtId="0" fontId="0" fillId="0" borderId="1" xfId="0" applyFont="1" applyFill="1" applyBorder="1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tabSelected="1" workbookViewId="0">
      <selection activeCell="A33" sqref="A33:A34"/>
    </sheetView>
  </sheetViews>
  <sheetFormatPr defaultRowHeight="14.4" x14ac:dyDescent="0.3"/>
  <cols>
    <col min="1" max="1" width="12.5546875" customWidth="1"/>
  </cols>
  <sheetData>
    <row r="1" spans="1:17" ht="21" x14ac:dyDescent="0.4">
      <c r="A1" s="14" t="s">
        <v>25</v>
      </c>
    </row>
    <row r="3" spans="1:17" x14ac:dyDescent="0.3">
      <c r="A3" s="120" t="s">
        <v>47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5" spans="1:17" x14ac:dyDescent="0.3">
      <c r="A5" s="120" t="s">
        <v>57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7" x14ac:dyDescent="0.3">
      <c r="A6" s="120" t="s">
        <v>91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</row>
    <row r="7" spans="1:17" x14ac:dyDescent="0.3">
      <c r="A7" s="120" t="s">
        <v>92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x14ac:dyDescent="0.3">
      <c r="A8" s="120" t="s">
        <v>93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10" spans="1:17" x14ac:dyDescent="0.3">
      <c r="A10" s="2" t="s">
        <v>43</v>
      </c>
    </row>
    <row r="11" spans="1:17" x14ac:dyDescent="0.3">
      <c r="A11" s="122" t="s">
        <v>94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</row>
    <row r="12" spans="1:17" x14ac:dyDescent="0.3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</row>
    <row r="13" spans="1:17" x14ac:dyDescent="0.3">
      <c r="A13" s="120" t="s">
        <v>44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5" spans="1:17" x14ac:dyDescent="0.3">
      <c r="A15" s="121" t="s">
        <v>36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7" x14ac:dyDescent="0.3">
      <c r="A16" s="121" t="s">
        <v>37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8" spans="1:17" x14ac:dyDescent="0.3">
      <c r="A18" s="2" t="s">
        <v>49</v>
      </c>
    </row>
    <row r="19" spans="1:17" ht="14.55" customHeight="1" x14ac:dyDescent="0.3">
      <c r="A19" s="122" t="s">
        <v>60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</row>
    <row r="20" spans="1:17" x14ac:dyDescent="0.3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x14ac:dyDescent="0.3">
      <c r="A21" s="38"/>
      <c r="B21" s="38"/>
      <c r="C21" s="38"/>
      <c r="D21" s="38"/>
    </row>
    <row r="22" spans="1:17" x14ac:dyDescent="0.3">
      <c r="A22" s="2" t="s">
        <v>48</v>
      </c>
    </row>
    <row r="23" spans="1:17" x14ac:dyDescent="0.3">
      <c r="A23" s="120" t="s">
        <v>89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1:17" x14ac:dyDescent="0.3">
      <c r="A24" s="123" t="s">
        <v>88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6" spans="1:17" x14ac:dyDescent="0.3">
      <c r="A26" s="2" t="s">
        <v>58</v>
      </c>
    </row>
    <row r="27" spans="1:17" x14ac:dyDescent="0.3">
      <c r="A27" t="s">
        <v>95</v>
      </c>
      <c r="B27" t="s">
        <v>96</v>
      </c>
    </row>
    <row r="28" spans="1:17" x14ac:dyDescent="0.3">
      <c r="A28" t="s">
        <v>97</v>
      </c>
      <c r="B28" t="s">
        <v>98</v>
      </c>
    </row>
    <row r="29" spans="1:17" x14ac:dyDescent="0.3">
      <c r="A29" t="s">
        <v>99</v>
      </c>
      <c r="B29" t="s">
        <v>100</v>
      </c>
    </row>
    <row r="30" spans="1:17" x14ac:dyDescent="0.3">
      <c r="A30" t="s">
        <v>101</v>
      </c>
      <c r="B30" t="s">
        <v>102</v>
      </c>
    </row>
    <row r="31" spans="1:17" x14ac:dyDescent="0.3">
      <c r="A31" s="48" t="s">
        <v>103</v>
      </c>
    </row>
    <row r="33" spans="1:1" x14ac:dyDescent="0.3">
      <c r="A33" s="2"/>
    </row>
  </sheetData>
  <mergeCells count="12">
    <mergeCell ref="A11:Q12"/>
    <mergeCell ref="A3:Q3"/>
    <mergeCell ref="A8:Q8"/>
    <mergeCell ref="A7:Q7"/>
    <mergeCell ref="A6:Q6"/>
    <mergeCell ref="A5:Q5"/>
    <mergeCell ref="A13:Q13"/>
    <mergeCell ref="A16:Q16"/>
    <mergeCell ref="A15:Q15"/>
    <mergeCell ref="A19:Q20"/>
    <mergeCell ref="A24:Q24"/>
    <mergeCell ref="A23:Q2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workbookViewId="0">
      <selection activeCell="A38" sqref="A38"/>
    </sheetView>
  </sheetViews>
  <sheetFormatPr defaultRowHeight="14.4" x14ac:dyDescent="0.3"/>
  <cols>
    <col min="1" max="1" width="18.21875" customWidth="1"/>
    <col min="2" max="2" width="45.21875" customWidth="1"/>
    <col min="3" max="3" width="9" customWidth="1"/>
    <col min="4" max="4" width="12.6640625" customWidth="1"/>
    <col min="5" max="5" width="13.44140625" customWidth="1"/>
    <col min="6" max="6" width="12.77734375" bestFit="1" customWidth="1"/>
    <col min="7" max="8" width="12.6640625" customWidth="1"/>
    <col min="15" max="15" width="52.21875" bestFit="1" customWidth="1"/>
  </cols>
  <sheetData>
    <row r="1" spans="1:18" ht="23.4" x14ac:dyDescent="0.45">
      <c r="A1" s="1" t="s">
        <v>8</v>
      </c>
      <c r="N1" t="s">
        <v>29</v>
      </c>
      <c r="Q1" s="6"/>
      <c r="R1" s="6"/>
    </row>
    <row r="2" spans="1:18" x14ac:dyDescent="0.3">
      <c r="N2" s="79" t="s">
        <v>2</v>
      </c>
      <c r="O2" s="15" t="s">
        <v>5</v>
      </c>
      <c r="Q2" s="6"/>
      <c r="R2" s="6"/>
    </row>
    <row r="3" spans="1:18" ht="18" x14ac:dyDescent="0.35">
      <c r="A3" s="4" t="s">
        <v>26</v>
      </c>
      <c r="B3" s="11" t="s">
        <v>46</v>
      </c>
      <c r="N3" s="80">
        <v>1</v>
      </c>
      <c r="O3" s="16" t="s">
        <v>4</v>
      </c>
      <c r="Q3" s="6"/>
      <c r="R3" s="6"/>
    </row>
    <row r="4" spans="1:18" ht="18" x14ac:dyDescent="0.35">
      <c r="A4" s="4" t="s">
        <v>1</v>
      </c>
      <c r="B4" s="11" t="s">
        <v>45</v>
      </c>
      <c r="N4" s="80"/>
      <c r="O4" s="16" t="s">
        <v>15</v>
      </c>
      <c r="Q4" s="6"/>
      <c r="R4" s="6"/>
    </row>
    <row r="5" spans="1:18" s="2" customFormat="1" x14ac:dyDescent="0.3">
      <c r="N5" s="80"/>
      <c r="O5" s="16" t="s">
        <v>17</v>
      </c>
      <c r="Q5" s="9"/>
      <c r="R5" s="9"/>
    </row>
    <row r="6" spans="1:18" s="2" customFormat="1" x14ac:dyDescent="0.3">
      <c r="A6" s="3" t="s">
        <v>42</v>
      </c>
      <c r="M6"/>
      <c r="N6" s="81">
        <v>2</v>
      </c>
      <c r="O6" s="21" t="s">
        <v>14</v>
      </c>
      <c r="P6"/>
      <c r="Q6" s="9"/>
      <c r="R6" s="9"/>
    </row>
    <row r="7" spans="1:18" x14ac:dyDescent="0.3">
      <c r="M7" s="7"/>
      <c r="N7" s="82"/>
      <c r="O7" s="17" t="s">
        <v>35</v>
      </c>
    </row>
    <row r="8" spans="1:18" ht="18" x14ac:dyDescent="0.35">
      <c r="A8" s="4" t="s">
        <v>79</v>
      </c>
      <c r="I8" s="7"/>
      <c r="J8" s="7"/>
      <c r="K8" s="7"/>
      <c r="L8" s="7"/>
      <c r="M8" s="7"/>
      <c r="N8" s="82">
        <v>3</v>
      </c>
      <c r="O8" s="17" t="s">
        <v>34</v>
      </c>
    </row>
    <row r="9" spans="1:18" x14ac:dyDescent="0.3">
      <c r="I9" s="7"/>
      <c r="J9" s="7"/>
      <c r="K9" s="7"/>
      <c r="L9" s="7"/>
      <c r="M9" s="7"/>
    </row>
    <row r="10" spans="1:18" ht="28.8" x14ac:dyDescent="0.3">
      <c r="A10" s="43" t="s">
        <v>106</v>
      </c>
      <c r="B10" s="44" t="s">
        <v>21</v>
      </c>
      <c r="C10" s="45"/>
      <c r="D10" s="44" t="s">
        <v>3</v>
      </c>
      <c r="E10" s="46" t="s">
        <v>71</v>
      </c>
      <c r="F10" s="46" t="s">
        <v>72</v>
      </c>
      <c r="G10" s="44" t="s">
        <v>38</v>
      </c>
      <c r="H10" s="46" t="s">
        <v>73</v>
      </c>
      <c r="I10" s="44" t="s">
        <v>30</v>
      </c>
      <c r="J10" s="44" t="s">
        <v>31</v>
      </c>
      <c r="K10" s="44" t="s">
        <v>32</v>
      </c>
      <c r="L10" s="7"/>
      <c r="M10" s="7"/>
      <c r="P10" s="5"/>
    </row>
    <row r="11" spans="1:18" x14ac:dyDescent="0.3">
      <c r="A11" s="23">
        <v>1</v>
      </c>
      <c r="B11" s="11" t="s">
        <v>68</v>
      </c>
      <c r="C11" s="11"/>
      <c r="D11" s="11">
        <f>2*5*8</f>
        <v>80</v>
      </c>
      <c r="E11" s="11">
        <v>750</v>
      </c>
      <c r="F11" s="29">
        <f>D11*E11</f>
        <v>60000</v>
      </c>
      <c r="G11" s="29"/>
      <c r="H11" s="29"/>
      <c r="I11" s="29">
        <f>F11</f>
        <v>60000</v>
      </c>
      <c r="J11" s="30"/>
      <c r="K11" s="30"/>
      <c r="L11" s="7"/>
      <c r="M11" s="7"/>
    </row>
    <row r="12" spans="1:18" x14ac:dyDescent="0.3">
      <c r="A12" s="23">
        <v>1</v>
      </c>
      <c r="B12" s="11" t="s">
        <v>67</v>
      </c>
      <c r="C12" s="11"/>
      <c r="D12" s="11">
        <f>1*5*8</f>
        <v>40</v>
      </c>
      <c r="E12" s="11">
        <v>750</v>
      </c>
      <c r="F12" s="29">
        <f t="shared" ref="F12:F13" si="0">D12*E12</f>
        <v>30000</v>
      </c>
      <c r="G12" s="29"/>
      <c r="H12" s="29"/>
      <c r="I12" s="29">
        <f>F12</f>
        <v>30000</v>
      </c>
      <c r="J12" s="30"/>
      <c r="K12" s="30"/>
      <c r="L12" s="7"/>
      <c r="M12" s="7"/>
    </row>
    <row r="13" spans="1:18" x14ac:dyDescent="0.3">
      <c r="A13" s="23">
        <v>3</v>
      </c>
      <c r="B13" s="11" t="s">
        <v>23</v>
      </c>
      <c r="C13" s="11"/>
      <c r="D13" s="11">
        <v>8</v>
      </c>
      <c r="E13" s="11">
        <v>750</v>
      </c>
      <c r="F13" s="29">
        <f t="shared" si="0"/>
        <v>6000</v>
      </c>
      <c r="G13" s="29"/>
      <c r="H13" s="29"/>
      <c r="I13" s="30"/>
      <c r="J13" s="30"/>
      <c r="K13" s="30">
        <f>F13</f>
        <v>6000</v>
      </c>
      <c r="L13" s="7"/>
      <c r="M13" s="7"/>
      <c r="P13" s="5"/>
    </row>
    <row r="14" spans="1:18" x14ac:dyDescent="0.3">
      <c r="A14" s="23">
        <v>2</v>
      </c>
      <c r="B14" s="11" t="s">
        <v>22</v>
      </c>
      <c r="C14" s="11"/>
      <c r="D14" s="11">
        <v>56</v>
      </c>
      <c r="E14" s="11">
        <v>1000</v>
      </c>
      <c r="F14" s="29">
        <f>D14*E14</f>
        <v>56000</v>
      </c>
      <c r="G14" s="29"/>
      <c r="H14" s="29"/>
      <c r="I14" s="30"/>
      <c r="J14" s="30">
        <f>F14</f>
        <v>56000</v>
      </c>
      <c r="K14" s="30"/>
      <c r="L14" s="7"/>
      <c r="M14" s="10"/>
      <c r="P14" s="5"/>
    </row>
    <row r="15" spans="1:18" x14ac:dyDescent="0.3">
      <c r="A15" s="23">
        <v>3</v>
      </c>
      <c r="B15" s="11" t="s">
        <v>59</v>
      </c>
      <c r="C15" s="11"/>
      <c r="D15" s="11"/>
      <c r="E15" s="11"/>
      <c r="F15" s="29">
        <v>10000</v>
      </c>
      <c r="G15" s="29"/>
      <c r="H15" s="29"/>
      <c r="I15" s="31"/>
      <c r="J15" s="30"/>
      <c r="K15" s="30">
        <f>F15</f>
        <v>10000</v>
      </c>
      <c r="L15" s="7"/>
      <c r="M15" s="7"/>
      <c r="P15" s="5"/>
    </row>
    <row r="16" spans="1:18" x14ac:dyDescent="0.3">
      <c r="A16" s="23"/>
      <c r="B16" s="12" t="s">
        <v>6</v>
      </c>
      <c r="C16" s="12"/>
      <c r="D16" s="12">
        <f>SUM(D11:D14)</f>
        <v>184</v>
      </c>
      <c r="E16" s="12"/>
      <c r="F16" s="32">
        <f>SUM(F11:F14)</f>
        <v>152000</v>
      </c>
      <c r="G16" s="32"/>
      <c r="H16" s="32"/>
      <c r="I16" s="31">
        <f>SUM(I11:I15)</f>
        <v>90000</v>
      </c>
      <c r="J16" s="31">
        <f t="shared" ref="J16:K16" si="1">SUM(J11:J15)</f>
        <v>56000</v>
      </c>
      <c r="K16" s="31">
        <f t="shared" si="1"/>
        <v>16000</v>
      </c>
      <c r="L16" s="10"/>
      <c r="M16" s="7"/>
    </row>
    <row r="17" spans="1:13" ht="22.05" customHeight="1" x14ac:dyDescent="0.3">
      <c r="A17" s="19"/>
      <c r="I17" s="7"/>
      <c r="J17" s="7"/>
      <c r="K17" s="7"/>
      <c r="L17" s="7"/>
      <c r="M17" s="7"/>
    </row>
    <row r="18" spans="1:13" ht="28.8" x14ac:dyDescent="0.3">
      <c r="A18" s="43" t="s">
        <v>106</v>
      </c>
      <c r="B18" s="44" t="s">
        <v>12</v>
      </c>
      <c r="C18" s="45"/>
      <c r="D18" s="44" t="s">
        <v>3</v>
      </c>
      <c r="E18" s="46" t="s">
        <v>74</v>
      </c>
      <c r="F18" s="46" t="s">
        <v>75</v>
      </c>
      <c r="G18" s="44"/>
      <c r="H18" s="45"/>
      <c r="I18" s="44" t="s">
        <v>30</v>
      </c>
      <c r="J18" s="44" t="s">
        <v>31</v>
      </c>
      <c r="K18" s="44" t="s">
        <v>32</v>
      </c>
      <c r="L18" s="7"/>
      <c r="M18" s="7"/>
    </row>
    <row r="19" spans="1:13" x14ac:dyDescent="0.3">
      <c r="A19" s="23" t="s">
        <v>27</v>
      </c>
      <c r="B19" s="11" t="s">
        <v>20</v>
      </c>
      <c r="C19" s="24"/>
      <c r="D19" s="24">
        <f>3*5*8</f>
        <v>120</v>
      </c>
      <c r="E19" s="24">
        <v>330</v>
      </c>
      <c r="F19" s="33">
        <f>D19*E19</f>
        <v>39600</v>
      </c>
      <c r="G19" s="33"/>
      <c r="H19" s="29"/>
      <c r="I19" s="30">
        <f>F19/3</f>
        <v>13200</v>
      </c>
      <c r="J19" s="30">
        <f>F19/3</f>
        <v>13200</v>
      </c>
      <c r="K19" s="30">
        <f>F19/3</f>
        <v>13200</v>
      </c>
      <c r="L19" s="7"/>
      <c r="M19" s="7"/>
    </row>
    <row r="20" spans="1:13" x14ac:dyDescent="0.3">
      <c r="A20" s="23" t="s">
        <v>28</v>
      </c>
      <c r="B20" s="25" t="s">
        <v>19</v>
      </c>
      <c r="C20" s="24"/>
      <c r="D20" s="24">
        <f>2*5*8</f>
        <v>80</v>
      </c>
      <c r="E20" s="24">
        <v>330</v>
      </c>
      <c r="F20" s="33">
        <f>D20*E20</f>
        <v>26400</v>
      </c>
      <c r="G20" s="33"/>
      <c r="H20" s="29"/>
      <c r="I20" s="30">
        <f>F20/2</f>
        <v>13200</v>
      </c>
      <c r="J20" s="30">
        <f>F20/2</f>
        <v>13200</v>
      </c>
      <c r="K20" s="30"/>
      <c r="L20" s="7"/>
      <c r="M20" s="7"/>
    </row>
    <row r="21" spans="1:13" x14ac:dyDescent="0.3">
      <c r="A21" s="23">
        <v>3</v>
      </c>
      <c r="B21" s="25" t="s">
        <v>18</v>
      </c>
      <c r="C21" s="24"/>
      <c r="D21" s="24">
        <f>3*8</f>
        <v>24</v>
      </c>
      <c r="E21" s="24">
        <v>330</v>
      </c>
      <c r="F21" s="33">
        <f>D21*E21</f>
        <v>7920</v>
      </c>
      <c r="G21" s="33"/>
      <c r="H21" s="29"/>
      <c r="I21" s="31"/>
      <c r="J21" s="30"/>
      <c r="K21" s="30">
        <f>F21</f>
        <v>7920</v>
      </c>
      <c r="L21" s="7"/>
      <c r="M21" s="7"/>
    </row>
    <row r="22" spans="1:13" x14ac:dyDescent="0.3">
      <c r="A22" s="23"/>
      <c r="B22" s="26" t="s">
        <v>6</v>
      </c>
      <c r="C22" s="26"/>
      <c r="D22" s="26">
        <f>SUM(D19:D21)</f>
        <v>224</v>
      </c>
      <c r="E22" s="26"/>
      <c r="F22" s="34">
        <f>SUM(F19:F21)</f>
        <v>73920</v>
      </c>
      <c r="G22" s="34"/>
      <c r="H22" s="32"/>
      <c r="I22" s="31">
        <f>SUM(I19:I21)</f>
        <v>26400</v>
      </c>
      <c r="J22" s="31">
        <f t="shared" ref="J22:K22" si="2">SUM(J19:J21)</f>
        <v>26400</v>
      </c>
      <c r="K22" s="31">
        <f t="shared" si="2"/>
        <v>21120</v>
      </c>
      <c r="L22" s="7"/>
      <c r="M22" s="7"/>
    </row>
    <row r="23" spans="1:13" ht="22.05" customHeight="1" x14ac:dyDescent="0.3">
      <c r="A23" s="19"/>
      <c r="I23" s="20"/>
      <c r="J23" s="7"/>
      <c r="K23" s="7"/>
      <c r="L23" s="7"/>
      <c r="M23" s="7"/>
    </row>
    <row r="24" spans="1:13" ht="28.8" x14ac:dyDescent="0.3">
      <c r="A24" s="43" t="s">
        <v>106</v>
      </c>
      <c r="B24" s="44" t="s">
        <v>11</v>
      </c>
      <c r="C24" s="45"/>
      <c r="D24" s="45"/>
      <c r="E24" s="45"/>
      <c r="F24" s="46" t="s">
        <v>72</v>
      </c>
      <c r="G24" s="44" t="s">
        <v>38</v>
      </c>
      <c r="H24" s="46" t="s">
        <v>73</v>
      </c>
      <c r="I24" s="44" t="s">
        <v>30</v>
      </c>
      <c r="J24" s="44" t="s">
        <v>31</v>
      </c>
      <c r="K24" s="44" t="s">
        <v>32</v>
      </c>
      <c r="L24" s="7"/>
      <c r="M24" s="7"/>
    </row>
    <row r="25" spans="1:13" x14ac:dyDescent="0.3">
      <c r="A25" s="23">
        <v>1</v>
      </c>
      <c r="B25" s="11" t="s">
        <v>10</v>
      </c>
      <c r="C25" s="11"/>
      <c r="D25" s="11"/>
      <c r="E25" s="11"/>
      <c r="F25" s="29">
        <v>6000</v>
      </c>
      <c r="G25" s="29"/>
      <c r="H25" s="33"/>
      <c r="I25" s="30">
        <f>F25</f>
        <v>6000</v>
      </c>
      <c r="J25" s="30"/>
      <c r="K25" s="30"/>
      <c r="L25" s="7"/>
      <c r="M25" s="7"/>
    </row>
    <row r="26" spans="1:13" x14ac:dyDescent="0.3">
      <c r="A26" s="23">
        <v>2</v>
      </c>
      <c r="B26" s="11" t="s">
        <v>9</v>
      </c>
      <c r="C26" s="11"/>
      <c r="D26" s="11"/>
      <c r="E26" s="11"/>
      <c r="F26" s="29">
        <v>274000</v>
      </c>
      <c r="G26" s="29"/>
      <c r="H26" s="33"/>
      <c r="I26" s="30"/>
      <c r="J26" s="30">
        <f>F26</f>
        <v>274000</v>
      </c>
      <c r="K26" s="30"/>
      <c r="L26" s="7"/>
      <c r="M26" s="7"/>
    </row>
    <row r="27" spans="1:13" x14ac:dyDescent="0.3">
      <c r="A27" s="23">
        <v>3</v>
      </c>
      <c r="B27" s="11" t="s">
        <v>24</v>
      </c>
      <c r="C27" s="11"/>
      <c r="D27" s="11"/>
      <c r="E27" s="11"/>
      <c r="F27" s="29">
        <v>5000</v>
      </c>
      <c r="G27" s="29"/>
      <c r="H27" s="33"/>
      <c r="I27" s="30"/>
      <c r="J27" s="30"/>
      <c r="K27" s="30">
        <f>F27</f>
        <v>5000</v>
      </c>
      <c r="L27" s="7"/>
      <c r="M27" s="7"/>
    </row>
    <row r="28" spans="1:13" x14ac:dyDescent="0.3">
      <c r="A28" s="23"/>
      <c r="B28" s="12" t="s">
        <v>6</v>
      </c>
      <c r="C28" s="12"/>
      <c r="D28" s="11"/>
      <c r="E28" s="12"/>
      <c r="F28" s="32">
        <f>SUM(F25:F27)</f>
        <v>285000</v>
      </c>
      <c r="G28" s="32"/>
      <c r="H28" s="34"/>
      <c r="I28" s="31">
        <f>SUM(I25:I27)</f>
        <v>6000</v>
      </c>
      <c r="J28" s="31">
        <f t="shared" ref="J28:K28" si="3">SUM(J25:J27)</f>
        <v>274000</v>
      </c>
      <c r="K28" s="31">
        <f t="shared" si="3"/>
        <v>5000</v>
      </c>
      <c r="L28" s="7"/>
      <c r="M28" s="7"/>
    </row>
    <row r="29" spans="1:13" ht="22.05" customHeight="1" x14ac:dyDescent="0.3">
      <c r="A29" s="19"/>
      <c r="B29" s="6"/>
      <c r="C29" s="6"/>
      <c r="E29" s="6"/>
      <c r="F29" s="6"/>
      <c r="G29" s="6"/>
      <c r="H29" s="6"/>
      <c r="I29" s="20"/>
      <c r="J29" s="7"/>
      <c r="K29" s="7"/>
      <c r="L29" s="7"/>
      <c r="M29" s="7"/>
    </row>
    <row r="30" spans="1:13" ht="28.8" x14ac:dyDescent="0.3">
      <c r="A30" s="43" t="s">
        <v>106</v>
      </c>
      <c r="B30" s="44" t="s">
        <v>13</v>
      </c>
      <c r="C30" s="46" t="s">
        <v>69</v>
      </c>
      <c r="D30" s="44"/>
      <c r="E30" s="47"/>
      <c r="F30" s="46" t="s">
        <v>72</v>
      </c>
      <c r="G30" s="44" t="s">
        <v>38</v>
      </c>
      <c r="H30" s="46" t="s">
        <v>73</v>
      </c>
      <c r="I30" s="44" t="s">
        <v>30</v>
      </c>
      <c r="J30" s="44" t="s">
        <v>31</v>
      </c>
      <c r="K30" s="44" t="s">
        <v>32</v>
      </c>
      <c r="L30" s="7"/>
      <c r="M30" s="7"/>
    </row>
    <row r="31" spans="1:13" x14ac:dyDescent="0.3">
      <c r="A31" s="23">
        <v>1</v>
      </c>
      <c r="B31" s="11" t="s">
        <v>56</v>
      </c>
      <c r="C31" s="11">
        <v>400</v>
      </c>
      <c r="D31" s="11"/>
      <c r="E31" s="11"/>
      <c r="F31" s="29">
        <f>2*400</f>
        <v>800</v>
      </c>
      <c r="G31" s="29"/>
      <c r="H31" s="29"/>
      <c r="I31" s="30">
        <f>F31</f>
        <v>800</v>
      </c>
      <c r="J31" s="30"/>
      <c r="K31" s="30"/>
      <c r="L31" s="7"/>
      <c r="M31" s="7"/>
    </row>
    <row r="32" spans="1:13" x14ac:dyDescent="0.3">
      <c r="A32" s="23"/>
      <c r="B32" s="12" t="s">
        <v>16</v>
      </c>
      <c r="C32" s="12"/>
      <c r="D32" s="12"/>
      <c r="E32" s="12"/>
      <c r="F32" s="32">
        <f>SUM(F31:F31)</f>
        <v>800</v>
      </c>
      <c r="G32" s="32"/>
      <c r="H32" s="32"/>
      <c r="I32" s="31">
        <f>SUM(I31)</f>
        <v>800</v>
      </c>
      <c r="J32" s="30"/>
      <c r="K32" s="30"/>
      <c r="L32" s="7"/>
      <c r="M32" s="7"/>
    </row>
    <row r="33" spans="1:16" ht="22.05" customHeight="1" x14ac:dyDescent="0.3">
      <c r="A33" s="19"/>
      <c r="I33" s="7"/>
      <c r="J33" s="7"/>
      <c r="K33" s="7"/>
      <c r="L33" s="7"/>
    </row>
    <row r="34" spans="1:16" x14ac:dyDescent="0.3">
      <c r="B34" s="12" t="s">
        <v>90</v>
      </c>
      <c r="C34" s="12"/>
      <c r="D34" s="11"/>
      <c r="E34" s="12"/>
      <c r="F34" s="32">
        <f>F16+F22+F28+F32</f>
        <v>511720</v>
      </c>
      <c r="G34" s="32"/>
      <c r="H34" s="32"/>
      <c r="I34" s="31">
        <f>I16+I22+I28+I32</f>
        <v>123200</v>
      </c>
      <c r="J34" s="31">
        <f>J16+J22+J28</f>
        <v>356400</v>
      </c>
      <c r="K34" s="31">
        <f>K16+K22+K28</f>
        <v>42120</v>
      </c>
      <c r="L34" s="7"/>
    </row>
    <row r="35" spans="1:16" ht="22.05" customHeight="1" x14ac:dyDescent="0.3"/>
    <row r="36" spans="1:16" ht="18" x14ac:dyDescent="0.35">
      <c r="A36" s="4" t="s">
        <v>61</v>
      </c>
    </row>
    <row r="38" spans="1:16" ht="28.8" x14ac:dyDescent="0.3">
      <c r="A38" s="44" t="s">
        <v>106</v>
      </c>
      <c r="B38" s="44" t="s">
        <v>63</v>
      </c>
      <c r="C38" s="46" t="s">
        <v>70</v>
      </c>
      <c r="D38" s="44" t="s">
        <v>3</v>
      </c>
      <c r="E38" s="46" t="s">
        <v>76</v>
      </c>
      <c r="F38" s="46" t="s">
        <v>77</v>
      </c>
      <c r="G38" s="45"/>
      <c r="H38" s="45"/>
      <c r="I38" s="44" t="s">
        <v>30</v>
      </c>
      <c r="J38" s="44" t="s">
        <v>31</v>
      </c>
      <c r="K38" s="44" t="s">
        <v>32</v>
      </c>
    </row>
    <row r="39" spans="1:16" x14ac:dyDescent="0.3">
      <c r="A39" s="11">
        <v>1</v>
      </c>
      <c r="B39" s="11" t="s">
        <v>64</v>
      </c>
      <c r="C39" s="11">
        <v>4</v>
      </c>
      <c r="D39" s="11">
        <v>24</v>
      </c>
      <c r="E39" s="11">
        <v>200</v>
      </c>
      <c r="F39" s="29">
        <f>D39*E39</f>
        <v>4800</v>
      </c>
      <c r="G39" s="11"/>
      <c r="H39" s="11"/>
      <c r="I39" s="29">
        <f>F39</f>
        <v>4800</v>
      </c>
      <c r="J39" s="11"/>
      <c r="K39" s="11"/>
      <c r="M39" s="2"/>
      <c r="N39" s="2"/>
      <c r="O39" s="2"/>
      <c r="P39" s="2"/>
    </row>
    <row r="40" spans="1:16" x14ac:dyDescent="0.3">
      <c r="A40" s="11">
        <v>3</v>
      </c>
      <c r="B40" s="11" t="s">
        <v>65</v>
      </c>
      <c r="C40" s="11">
        <v>2</v>
      </c>
      <c r="D40" s="11">
        <v>16</v>
      </c>
      <c r="E40" s="11">
        <v>200</v>
      </c>
      <c r="F40" s="29">
        <f>D40*E40</f>
        <v>3200</v>
      </c>
      <c r="G40" s="11"/>
      <c r="H40" s="11"/>
      <c r="I40" s="11"/>
      <c r="J40" s="11"/>
      <c r="K40" s="29">
        <f>F40</f>
        <v>3200</v>
      </c>
      <c r="M40" s="2"/>
      <c r="N40" s="2"/>
      <c r="O40" s="2"/>
      <c r="P40" s="2"/>
    </row>
    <row r="41" spans="1:16" s="2" customFormat="1" x14ac:dyDescent="0.3">
      <c r="A41" s="39"/>
      <c r="B41" s="22" t="s">
        <v>16</v>
      </c>
      <c r="C41" s="12"/>
      <c r="D41" s="12"/>
      <c r="E41" s="12"/>
      <c r="F41" s="32">
        <f>SUM(F39:F40)</f>
        <v>8000</v>
      </c>
      <c r="G41" s="12"/>
      <c r="H41" s="12"/>
      <c r="I41" s="32">
        <f>SUM(I39:I40)</f>
        <v>4800</v>
      </c>
      <c r="J41" s="12">
        <f>SUM(J39:J40)</f>
        <v>0</v>
      </c>
      <c r="K41" s="12">
        <f>SUM(K39:K40)</f>
        <v>3200</v>
      </c>
    </row>
    <row r="42" spans="1:16" s="2" customFormat="1" x14ac:dyDescent="0.3">
      <c r="A42" s="39"/>
      <c r="B42" s="10"/>
      <c r="C42" s="39"/>
      <c r="D42" s="39"/>
      <c r="E42" s="39"/>
      <c r="F42" s="40"/>
      <c r="G42" s="39"/>
      <c r="H42" s="39"/>
      <c r="I42" s="40"/>
      <c r="J42" s="40"/>
      <c r="K42" s="40"/>
    </row>
    <row r="43" spans="1:16" s="2" customFormat="1" x14ac:dyDescent="0.3">
      <c r="A43" s="39"/>
      <c r="B43" s="22" t="s">
        <v>66</v>
      </c>
      <c r="C43" s="12"/>
      <c r="D43" s="12"/>
      <c r="E43" s="12"/>
      <c r="F43" s="32">
        <f>SUM(F34+F41)</f>
        <v>519720</v>
      </c>
      <c r="G43" s="12"/>
      <c r="H43" s="12"/>
      <c r="I43" s="32">
        <f>SUM(I34+I41)</f>
        <v>128000</v>
      </c>
      <c r="J43" s="32">
        <f>J34+J41</f>
        <v>356400</v>
      </c>
      <c r="K43" s="32">
        <f>K34+K41</f>
        <v>45320</v>
      </c>
      <c r="M43"/>
      <c r="N43"/>
      <c r="O43"/>
      <c r="P43"/>
    </row>
    <row r="44" spans="1:16" s="2" customFormat="1" x14ac:dyDescent="0.3">
      <c r="A44" s="39"/>
      <c r="B44" s="10"/>
      <c r="C44" s="39"/>
      <c r="D44" s="39"/>
      <c r="E44" s="39"/>
      <c r="F44" s="40"/>
      <c r="G44" s="39"/>
      <c r="H44" s="39"/>
      <c r="I44" s="40"/>
      <c r="J44" s="40"/>
      <c r="K44" s="40"/>
      <c r="M44"/>
      <c r="N44"/>
      <c r="O44"/>
      <c r="P44"/>
    </row>
    <row r="45" spans="1:16" ht="18" x14ac:dyDescent="0.35">
      <c r="A45" s="4" t="s">
        <v>62</v>
      </c>
    </row>
    <row r="46" spans="1:16" x14ac:dyDescent="0.3">
      <c r="B46" s="18" t="s">
        <v>33</v>
      </c>
    </row>
    <row r="47" spans="1:16" x14ac:dyDescent="0.3">
      <c r="A47" s="11" t="s">
        <v>40</v>
      </c>
      <c r="B47" s="29">
        <f>F43/2</f>
        <v>259860</v>
      </c>
    </row>
    <row r="48" spans="1:16" x14ac:dyDescent="0.3">
      <c r="A48" s="11" t="s">
        <v>39</v>
      </c>
      <c r="B48" s="29">
        <f>F43/2</f>
        <v>259860</v>
      </c>
    </row>
    <row r="49" spans="1:5" x14ac:dyDescent="0.3">
      <c r="A49" s="27" t="s">
        <v>7</v>
      </c>
      <c r="B49" s="29">
        <f>F22/2</f>
        <v>36960</v>
      </c>
      <c r="C49" t="s">
        <v>51</v>
      </c>
      <c r="E49" s="8"/>
    </row>
    <row r="50" spans="1:5" x14ac:dyDescent="0.3">
      <c r="A50" s="27" t="s">
        <v>7</v>
      </c>
      <c r="B50" s="29">
        <f>40*200</f>
        <v>8000</v>
      </c>
      <c r="C50" t="s">
        <v>50</v>
      </c>
    </row>
    <row r="51" spans="1:5" x14ac:dyDescent="0.3">
      <c r="A51" s="27" t="s">
        <v>7</v>
      </c>
      <c r="B51" s="29">
        <f>B48-B49-B50</f>
        <v>214900</v>
      </c>
      <c r="C51" t="s">
        <v>78</v>
      </c>
    </row>
    <row r="52" spans="1:5" x14ac:dyDescent="0.3">
      <c r="B52" s="35"/>
    </row>
    <row r="53" spans="1:5" x14ac:dyDescent="0.3">
      <c r="A53" s="12" t="s">
        <v>52</v>
      </c>
      <c r="B53" s="32">
        <f>SUM(B47:B48)</f>
        <v>519720</v>
      </c>
    </row>
    <row r="54" spans="1:5" x14ac:dyDescent="0.3">
      <c r="B54" s="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zoomScaleNormal="100" workbookViewId="0">
      <selection activeCell="N2" sqref="N1:O2"/>
    </sheetView>
  </sheetViews>
  <sheetFormatPr defaultColWidth="8.77734375" defaultRowHeight="14.4" x14ac:dyDescent="0.3"/>
  <cols>
    <col min="1" max="1" width="1.6640625" style="5" customWidth="1"/>
    <col min="2" max="2" width="20.109375" style="5" customWidth="1"/>
    <col min="3" max="3" width="35.77734375" style="5" customWidth="1"/>
    <col min="4" max="4" width="9.77734375" style="5" customWidth="1"/>
    <col min="5" max="6" width="15.33203125" style="5" customWidth="1"/>
    <col min="7" max="8" width="9.77734375" style="5" customWidth="1"/>
    <col min="9" max="9" width="14" style="5" bestFit="1" customWidth="1"/>
    <col min="10" max="11" width="15.33203125" style="5" customWidth="1"/>
    <col min="12" max="12" width="11.21875" style="5" customWidth="1"/>
    <col min="13" max="13" width="15.33203125" style="5" customWidth="1"/>
    <col min="14" max="16" width="8.77734375" style="5"/>
    <col min="17" max="17" width="9.77734375" style="5" customWidth="1"/>
    <col min="18" max="16384" width="8.77734375" style="5"/>
  </cols>
  <sheetData>
    <row r="1" spans="1:18" ht="23.4" x14ac:dyDescent="0.45">
      <c r="A1" s="76"/>
      <c r="B1" s="72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P1" s="64"/>
      <c r="Q1" s="64"/>
    </row>
    <row r="2" spans="1:18" x14ac:dyDescent="0.3">
      <c r="B2" s="127" t="s">
        <v>104</v>
      </c>
      <c r="C2" s="127"/>
      <c r="D2" s="127"/>
      <c r="E2" s="127"/>
      <c r="F2" s="127"/>
      <c r="G2" s="127"/>
    </row>
    <row r="3" spans="1:18" x14ac:dyDescent="0.3">
      <c r="A3" s="66"/>
    </row>
    <row r="4" spans="1:18" ht="18" x14ac:dyDescent="0.35">
      <c r="A4" s="66"/>
      <c r="B4" s="73" t="s">
        <v>26</v>
      </c>
      <c r="C4" s="124"/>
      <c r="D4" s="125"/>
      <c r="E4" s="125"/>
      <c r="F4" s="125"/>
      <c r="G4" s="125"/>
      <c r="H4" s="125"/>
      <c r="I4" s="126"/>
    </row>
    <row r="5" spans="1:18" ht="18" x14ac:dyDescent="0.35">
      <c r="A5" s="66"/>
      <c r="B5" s="73" t="s">
        <v>1</v>
      </c>
      <c r="C5" s="124"/>
      <c r="D5" s="125"/>
      <c r="E5" s="125"/>
      <c r="F5" s="125"/>
      <c r="G5" s="125"/>
      <c r="H5" s="125"/>
      <c r="I5" s="126"/>
      <c r="J5" s="28"/>
    </row>
    <row r="6" spans="1:18" x14ac:dyDescent="0.3">
      <c r="A6" s="66"/>
    </row>
    <row r="7" spans="1:18" ht="18" x14ac:dyDescent="0.35">
      <c r="A7" s="66"/>
      <c r="B7" s="73" t="s">
        <v>79</v>
      </c>
      <c r="K7" s="7"/>
      <c r="L7" s="7"/>
      <c r="M7" s="7"/>
      <c r="N7" s="7"/>
      <c r="O7" s="7"/>
      <c r="P7" s="7"/>
      <c r="Q7" s="7"/>
      <c r="R7" s="7"/>
    </row>
    <row r="8" spans="1:18" s="63" customFormat="1" x14ac:dyDescent="0.3">
      <c r="A8" s="111"/>
      <c r="K8" s="112"/>
      <c r="L8" s="112"/>
      <c r="M8" s="112"/>
      <c r="N8" s="112"/>
      <c r="O8" s="112"/>
      <c r="P8" s="112"/>
      <c r="Q8" s="112"/>
      <c r="R8" s="112"/>
    </row>
    <row r="9" spans="1:18" ht="15" thickBot="1" x14ac:dyDescent="0.35">
      <c r="A9" s="66"/>
      <c r="B9" s="77" t="s">
        <v>107</v>
      </c>
      <c r="C9" s="77"/>
      <c r="D9" s="77"/>
      <c r="E9" s="77"/>
      <c r="F9" s="77"/>
      <c r="G9" s="77"/>
      <c r="H9" s="77"/>
      <c r="I9" s="77"/>
      <c r="J9" s="77"/>
      <c r="K9" s="78"/>
      <c r="L9" s="78"/>
      <c r="M9" s="78"/>
      <c r="N9" s="78"/>
      <c r="O9" s="78"/>
      <c r="P9" s="78"/>
      <c r="Q9" s="78"/>
      <c r="R9" s="7"/>
    </row>
    <row r="10" spans="1:18" ht="28.8" x14ac:dyDescent="0.3">
      <c r="A10" s="66"/>
      <c r="B10" s="88" t="s">
        <v>106</v>
      </c>
      <c r="C10" s="89" t="s">
        <v>21</v>
      </c>
      <c r="D10" s="89" t="s">
        <v>54</v>
      </c>
      <c r="E10" s="90" t="s">
        <v>80</v>
      </c>
      <c r="F10" s="90" t="s">
        <v>81</v>
      </c>
      <c r="G10" s="89"/>
      <c r="H10" s="89"/>
      <c r="I10" s="89" t="s">
        <v>3</v>
      </c>
      <c r="J10" s="90" t="s">
        <v>71</v>
      </c>
      <c r="K10" s="90" t="s">
        <v>72</v>
      </c>
      <c r="L10" s="89" t="s">
        <v>38</v>
      </c>
      <c r="M10" s="90" t="s">
        <v>73</v>
      </c>
      <c r="N10" s="89" t="s">
        <v>30</v>
      </c>
      <c r="O10" s="89" t="s">
        <v>31</v>
      </c>
      <c r="P10" s="89" t="s">
        <v>32</v>
      </c>
      <c r="Q10" s="107" t="s">
        <v>105</v>
      </c>
      <c r="R10" s="7"/>
    </row>
    <row r="11" spans="1:18" x14ac:dyDescent="0.3">
      <c r="A11" s="66"/>
      <c r="B11" s="92"/>
      <c r="C11" s="11"/>
      <c r="D11" s="11"/>
      <c r="E11" s="29"/>
      <c r="F11" s="29"/>
      <c r="G11" s="29"/>
      <c r="H11" s="29"/>
      <c r="I11" s="11"/>
      <c r="J11" s="29"/>
      <c r="K11" s="29"/>
      <c r="L11" s="29"/>
      <c r="M11" s="29"/>
      <c r="N11" s="29"/>
      <c r="O11" s="30"/>
      <c r="P11" s="30"/>
      <c r="Q11" s="83"/>
      <c r="R11" s="7"/>
    </row>
    <row r="12" spans="1:18" x14ac:dyDescent="0.3">
      <c r="A12" s="66"/>
      <c r="B12" s="92"/>
      <c r="C12" s="11"/>
      <c r="D12" s="11"/>
      <c r="E12" s="29"/>
      <c r="F12" s="29"/>
      <c r="G12" s="29"/>
      <c r="H12" s="29"/>
      <c r="I12" s="11"/>
      <c r="J12" s="29"/>
      <c r="K12" s="29"/>
      <c r="L12" s="29"/>
      <c r="M12" s="29"/>
      <c r="N12" s="29"/>
      <c r="O12" s="30"/>
      <c r="P12" s="30"/>
      <c r="Q12" s="83"/>
      <c r="R12" s="7"/>
    </row>
    <row r="13" spans="1:18" x14ac:dyDescent="0.3">
      <c r="A13" s="66"/>
      <c r="B13" s="92"/>
      <c r="C13" s="11"/>
      <c r="D13" s="11"/>
      <c r="E13" s="29"/>
      <c r="F13" s="29"/>
      <c r="G13" s="29"/>
      <c r="H13" s="29"/>
      <c r="I13" s="11"/>
      <c r="J13" s="29"/>
      <c r="K13" s="29"/>
      <c r="L13" s="29"/>
      <c r="M13" s="29"/>
      <c r="N13" s="30"/>
      <c r="O13" s="30"/>
      <c r="P13" s="30"/>
      <c r="Q13" s="83"/>
      <c r="R13" s="7"/>
    </row>
    <row r="14" spans="1:18" x14ac:dyDescent="0.3">
      <c r="A14" s="66"/>
      <c r="B14" s="92"/>
      <c r="C14" s="11"/>
      <c r="D14" s="11"/>
      <c r="E14" s="29"/>
      <c r="F14" s="29"/>
      <c r="G14" s="29"/>
      <c r="H14" s="29"/>
      <c r="I14" s="11"/>
      <c r="J14" s="29"/>
      <c r="K14" s="29"/>
      <c r="L14" s="29"/>
      <c r="M14" s="29"/>
      <c r="N14" s="30"/>
      <c r="O14" s="30"/>
      <c r="P14" s="30"/>
      <c r="Q14" s="83"/>
      <c r="R14" s="7"/>
    </row>
    <row r="15" spans="1:18" ht="15" thickBot="1" x14ac:dyDescent="0.35">
      <c r="A15" s="66"/>
      <c r="B15" s="93"/>
      <c r="C15" s="13"/>
      <c r="D15" s="13"/>
      <c r="E15" s="49"/>
      <c r="F15" s="49"/>
      <c r="G15" s="49"/>
      <c r="H15" s="49"/>
      <c r="I15" s="13"/>
      <c r="J15" s="49"/>
      <c r="K15" s="49"/>
      <c r="L15" s="49"/>
      <c r="M15" s="49"/>
      <c r="N15" s="50"/>
      <c r="O15" s="51"/>
      <c r="P15" s="51"/>
      <c r="Q15" s="84"/>
      <c r="R15" s="7"/>
    </row>
    <row r="16" spans="1:18" s="39" customFormat="1" ht="15" thickBot="1" x14ac:dyDescent="0.35">
      <c r="A16" s="66"/>
      <c r="B16" s="94"/>
      <c r="C16" s="52" t="s">
        <v>6</v>
      </c>
      <c r="D16" s="52"/>
      <c r="E16" s="53"/>
      <c r="F16" s="53"/>
      <c r="G16" s="53"/>
      <c r="H16" s="53"/>
      <c r="I16" s="52">
        <f>SUM(I11:I15)</f>
        <v>0</v>
      </c>
      <c r="J16" s="53"/>
      <c r="K16" s="53">
        <f>SUM(K11:K15)</f>
        <v>0</v>
      </c>
      <c r="L16" s="53"/>
      <c r="M16" s="53">
        <f>SUM(M11:M15)</f>
        <v>0</v>
      </c>
      <c r="N16" s="53">
        <f>SUM(N11:N15)</f>
        <v>0</v>
      </c>
      <c r="O16" s="53">
        <f>SUM(O11:O15)</f>
        <v>0</v>
      </c>
      <c r="P16" s="53">
        <f>SUM(P11:P15)</f>
        <v>0</v>
      </c>
      <c r="Q16" s="85">
        <f>SUM(Q11:Q15)</f>
        <v>0</v>
      </c>
      <c r="R16" s="10"/>
    </row>
    <row r="17" spans="1:18" s="39" customFormat="1" x14ac:dyDescent="0.3">
      <c r="A17" s="66"/>
      <c r="B17" s="108"/>
      <c r="E17" s="40"/>
      <c r="F17" s="40"/>
      <c r="G17" s="40"/>
      <c r="H17" s="40"/>
      <c r="J17" s="40"/>
      <c r="K17" s="40"/>
      <c r="L17" s="40"/>
      <c r="M17" s="40"/>
      <c r="N17" s="40"/>
      <c r="O17" s="40"/>
      <c r="P17" s="40"/>
      <c r="Q17" s="40"/>
      <c r="R17" s="10"/>
    </row>
    <row r="18" spans="1:18" ht="15" thickBot="1" x14ac:dyDescent="0.35">
      <c r="A18" s="66"/>
      <c r="B18" s="65" t="s">
        <v>108</v>
      </c>
      <c r="N18" s="7"/>
      <c r="O18" s="7"/>
      <c r="P18" s="7"/>
      <c r="Q18" s="7"/>
      <c r="R18" s="7"/>
    </row>
    <row r="19" spans="1:18" ht="28.8" x14ac:dyDescent="0.3">
      <c r="A19" s="66"/>
      <c r="B19" s="88" t="s">
        <v>106</v>
      </c>
      <c r="C19" s="89" t="s">
        <v>12</v>
      </c>
      <c r="D19" s="90" t="s">
        <v>70</v>
      </c>
      <c r="E19" s="89"/>
      <c r="F19" s="89"/>
      <c r="G19" s="89"/>
      <c r="H19" s="89"/>
      <c r="I19" s="89" t="s">
        <v>3</v>
      </c>
      <c r="J19" s="90" t="s">
        <v>86</v>
      </c>
      <c r="K19" s="90" t="s">
        <v>75</v>
      </c>
      <c r="L19" s="89"/>
      <c r="M19" s="91"/>
      <c r="N19" s="89" t="s">
        <v>30</v>
      </c>
      <c r="O19" s="89" t="s">
        <v>31</v>
      </c>
      <c r="P19" s="89" t="s">
        <v>32</v>
      </c>
      <c r="Q19" s="107" t="s">
        <v>105</v>
      </c>
      <c r="R19" s="7"/>
    </row>
    <row r="20" spans="1:18" x14ac:dyDescent="0.3">
      <c r="A20" s="66"/>
      <c r="B20" s="114"/>
      <c r="C20" s="42"/>
      <c r="D20" s="11"/>
      <c r="E20" s="11"/>
      <c r="F20" s="11"/>
      <c r="G20" s="11"/>
      <c r="H20" s="11"/>
      <c r="I20" s="12"/>
      <c r="J20" s="32"/>
      <c r="K20" s="31">
        <f>I20*J20</f>
        <v>0</v>
      </c>
      <c r="L20" s="31"/>
      <c r="M20" s="29"/>
      <c r="N20" s="30"/>
      <c r="O20" s="30"/>
      <c r="P20" s="30"/>
      <c r="Q20" s="83"/>
      <c r="R20" s="7"/>
    </row>
    <row r="21" spans="1:18" x14ac:dyDescent="0.3">
      <c r="A21" s="66"/>
      <c r="B21" s="114"/>
      <c r="C21" s="42"/>
      <c r="D21" s="11"/>
      <c r="E21" s="11"/>
      <c r="F21" s="11"/>
      <c r="G21" s="11"/>
      <c r="H21" s="11"/>
      <c r="I21" s="12"/>
      <c r="J21" s="32"/>
      <c r="K21" s="31">
        <f t="shared" ref="K21:K24" si="0">I21*J21</f>
        <v>0</v>
      </c>
      <c r="L21" s="31"/>
      <c r="M21" s="29"/>
      <c r="N21" s="30"/>
      <c r="O21" s="30"/>
      <c r="P21" s="30"/>
      <c r="Q21" s="83"/>
      <c r="R21" s="7"/>
    </row>
    <row r="22" spans="1:18" x14ac:dyDescent="0.3">
      <c r="A22" s="66"/>
      <c r="B22" s="114"/>
      <c r="C22" s="41"/>
      <c r="D22" s="24"/>
      <c r="E22" s="24"/>
      <c r="F22" s="24"/>
      <c r="G22" s="24"/>
      <c r="H22" s="24"/>
      <c r="I22" s="24"/>
      <c r="J22" s="33"/>
      <c r="K22" s="31">
        <f t="shared" si="0"/>
        <v>0</v>
      </c>
      <c r="L22" s="33"/>
      <c r="M22" s="29"/>
      <c r="N22" s="30"/>
      <c r="O22" s="30"/>
      <c r="P22" s="30"/>
      <c r="Q22" s="83"/>
      <c r="R22" s="7"/>
    </row>
    <row r="23" spans="1:18" x14ac:dyDescent="0.3">
      <c r="A23" s="66"/>
      <c r="B23" s="114"/>
      <c r="C23" s="37"/>
      <c r="D23" s="24"/>
      <c r="E23" s="24"/>
      <c r="F23" s="24"/>
      <c r="G23" s="24"/>
      <c r="H23" s="24"/>
      <c r="I23" s="24"/>
      <c r="J23" s="33"/>
      <c r="K23" s="31">
        <f t="shared" si="0"/>
        <v>0</v>
      </c>
      <c r="L23" s="33"/>
      <c r="M23" s="29"/>
      <c r="N23" s="30"/>
      <c r="O23" s="30"/>
      <c r="P23" s="30"/>
      <c r="Q23" s="83"/>
      <c r="R23" s="7"/>
    </row>
    <row r="24" spans="1:18" ht="15" thickBot="1" x14ac:dyDescent="0.35">
      <c r="A24" s="66"/>
      <c r="B24" s="115"/>
      <c r="C24" s="116"/>
      <c r="D24" s="54"/>
      <c r="E24" s="54"/>
      <c r="F24" s="54"/>
      <c r="G24" s="54"/>
      <c r="H24" s="54"/>
      <c r="I24" s="54"/>
      <c r="J24" s="55"/>
      <c r="K24" s="50">
        <f t="shared" si="0"/>
        <v>0</v>
      </c>
      <c r="L24" s="55"/>
      <c r="M24" s="49"/>
      <c r="N24" s="50"/>
      <c r="O24" s="51"/>
      <c r="P24" s="51"/>
      <c r="Q24" s="84"/>
      <c r="R24" s="7"/>
    </row>
    <row r="25" spans="1:18" s="39" customFormat="1" ht="15" thickBot="1" x14ac:dyDescent="0.35">
      <c r="A25" s="66"/>
      <c r="B25" s="94"/>
      <c r="C25" s="56" t="s">
        <v>6</v>
      </c>
      <c r="D25" s="56"/>
      <c r="E25" s="56"/>
      <c r="F25" s="56"/>
      <c r="G25" s="56"/>
      <c r="H25" s="56"/>
      <c r="I25" s="56">
        <f t="shared" ref="I25:P25" si="1">SUM(I20:I24)</f>
        <v>0</v>
      </c>
      <c r="J25" s="57"/>
      <c r="K25" s="57">
        <f t="shared" si="1"/>
        <v>0</v>
      </c>
      <c r="L25" s="57"/>
      <c r="M25" s="57">
        <f t="shared" si="1"/>
        <v>0</v>
      </c>
      <c r="N25" s="57">
        <f t="shared" si="1"/>
        <v>0</v>
      </c>
      <c r="O25" s="57">
        <f t="shared" si="1"/>
        <v>0</v>
      </c>
      <c r="P25" s="57">
        <f t="shared" si="1"/>
        <v>0</v>
      </c>
      <c r="Q25" s="86">
        <f t="shared" ref="Q25" si="2">SUM(Q20:Q24)</f>
        <v>0</v>
      </c>
      <c r="R25" s="10"/>
    </row>
    <row r="26" spans="1:18" s="39" customFormat="1" x14ac:dyDescent="0.3">
      <c r="A26" s="66"/>
      <c r="B26" s="108"/>
      <c r="C26" s="109"/>
      <c r="D26" s="109"/>
      <c r="E26" s="109"/>
      <c r="F26" s="109"/>
      <c r="G26" s="109"/>
      <c r="H26" s="109"/>
      <c r="I26" s="109"/>
      <c r="J26" s="110"/>
      <c r="K26" s="110"/>
      <c r="L26" s="110"/>
      <c r="M26" s="110"/>
      <c r="N26" s="110"/>
      <c r="O26" s="110"/>
      <c r="P26" s="110"/>
      <c r="Q26" s="110"/>
      <c r="R26" s="10"/>
    </row>
    <row r="27" spans="1:18" ht="15" thickBot="1" x14ac:dyDescent="0.35">
      <c r="A27" s="66"/>
      <c r="B27" s="65" t="s">
        <v>109</v>
      </c>
      <c r="N27" s="20"/>
      <c r="O27" s="7"/>
      <c r="P27" s="7"/>
      <c r="Q27" s="7"/>
      <c r="R27" s="7"/>
    </row>
    <row r="28" spans="1:18" ht="28.8" x14ac:dyDescent="0.3">
      <c r="A28" s="66"/>
      <c r="B28" s="88" t="s">
        <v>106</v>
      </c>
      <c r="C28" s="89" t="s">
        <v>11</v>
      </c>
      <c r="D28" s="89" t="s">
        <v>54</v>
      </c>
      <c r="E28" s="90" t="s">
        <v>80</v>
      </c>
      <c r="F28" s="90" t="s">
        <v>81</v>
      </c>
      <c r="G28" s="90" t="s">
        <v>82</v>
      </c>
      <c r="H28" s="90" t="s">
        <v>83</v>
      </c>
      <c r="I28" s="90" t="s">
        <v>84</v>
      </c>
      <c r="J28" s="90" t="s">
        <v>85</v>
      </c>
      <c r="K28" s="90" t="s">
        <v>72</v>
      </c>
      <c r="L28" s="89" t="s">
        <v>38</v>
      </c>
      <c r="M28" s="90" t="s">
        <v>73</v>
      </c>
      <c r="N28" s="89" t="s">
        <v>30</v>
      </c>
      <c r="O28" s="89" t="s">
        <v>31</v>
      </c>
      <c r="P28" s="89" t="s">
        <v>32</v>
      </c>
      <c r="Q28" s="107" t="s">
        <v>105</v>
      </c>
      <c r="R28" s="7"/>
    </row>
    <row r="29" spans="1:18" x14ac:dyDescent="0.3">
      <c r="A29" s="66"/>
      <c r="B29" s="92"/>
      <c r="C29" s="42"/>
      <c r="D29" s="11"/>
      <c r="E29" s="11"/>
      <c r="F29" s="11"/>
      <c r="G29" s="11"/>
      <c r="H29" s="11"/>
      <c r="I29" s="11"/>
      <c r="J29" s="11"/>
      <c r="K29" s="31"/>
      <c r="L29" s="31"/>
      <c r="M29" s="32"/>
      <c r="N29" s="30"/>
      <c r="O29" s="30"/>
      <c r="P29" s="30"/>
      <c r="Q29" s="83"/>
      <c r="R29" s="7"/>
    </row>
    <row r="30" spans="1:18" x14ac:dyDescent="0.3">
      <c r="A30" s="66"/>
      <c r="B30" s="92"/>
      <c r="C30" s="42"/>
      <c r="D30" s="11"/>
      <c r="E30" s="11"/>
      <c r="F30" s="11"/>
      <c r="G30" s="11"/>
      <c r="H30" s="11"/>
      <c r="I30" s="11"/>
      <c r="J30" s="11"/>
      <c r="K30" s="31"/>
      <c r="L30" s="31"/>
      <c r="M30" s="32"/>
      <c r="N30" s="30"/>
      <c r="O30" s="30"/>
      <c r="P30" s="30"/>
      <c r="Q30" s="83"/>
      <c r="R30" s="7"/>
    </row>
    <row r="31" spans="1:18" x14ac:dyDescent="0.3">
      <c r="A31" s="66"/>
      <c r="B31" s="92"/>
      <c r="C31" s="41"/>
      <c r="D31" s="11"/>
      <c r="E31" s="11"/>
      <c r="F31" s="11"/>
      <c r="G31" s="11"/>
      <c r="H31" s="11"/>
      <c r="I31" s="11"/>
      <c r="J31" s="11"/>
      <c r="K31" s="29"/>
      <c r="L31" s="29"/>
      <c r="M31" s="32"/>
      <c r="N31" s="30"/>
      <c r="O31" s="30"/>
      <c r="P31" s="30"/>
      <c r="Q31" s="83"/>
      <c r="R31" s="7"/>
    </row>
    <row r="32" spans="1:18" x14ac:dyDescent="0.3">
      <c r="A32" s="66"/>
      <c r="B32" s="92"/>
      <c r="C32" s="41"/>
      <c r="D32" s="11"/>
      <c r="E32" s="11"/>
      <c r="F32" s="11"/>
      <c r="G32" s="11"/>
      <c r="H32" s="11"/>
      <c r="I32" s="11"/>
      <c r="J32" s="11"/>
      <c r="K32" s="29"/>
      <c r="L32" s="29"/>
      <c r="M32" s="32"/>
      <c r="N32" s="30"/>
      <c r="O32" s="30"/>
      <c r="P32" s="30"/>
      <c r="Q32" s="83"/>
      <c r="R32" s="7"/>
    </row>
    <row r="33" spans="1:18" ht="15" thickBot="1" x14ac:dyDescent="0.35">
      <c r="A33" s="66"/>
      <c r="B33" s="93"/>
      <c r="C33" s="61"/>
      <c r="D33" s="13"/>
      <c r="E33" s="13"/>
      <c r="F33" s="13"/>
      <c r="G33" s="13"/>
      <c r="H33" s="13"/>
      <c r="I33" s="13"/>
      <c r="J33" s="13"/>
      <c r="K33" s="49"/>
      <c r="L33" s="49"/>
      <c r="M33" s="58"/>
      <c r="N33" s="51"/>
      <c r="O33" s="51"/>
      <c r="P33" s="51"/>
      <c r="Q33" s="84"/>
      <c r="R33" s="7"/>
    </row>
    <row r="34" spans="1:18" s="39" customFormat="1" ht="15" thickBot="1" x14ac:dyDescent="0.35">
      <c r="A34" s="66"/>
      <c r="B34" s="94"/>
      <c r="C34" s="52" t="s">
        <v>6</v>
      </c>
      <c r="D34" s="52"/>
      <c r="E34" s="52"/>
      <c r="F34" s="52"/>
      <c r="G34" s="52"/>
      <c r="H34" s="52"/>
      <c r="I34" s="52"/>
      <c r="J34" s="52"/>
      <c r="K34" s="53">
        <f t="shared" ref="K34:P34" si="3">SUM(K29:K33)</f>
        <v>0</v>
      </c>
      <c r="L34" s="53"/>
      <c r="M34" s="53">
        <f t="shared" si="3"/>
        <v>0</v>
      </c>
      <c r="N34" s="53">
        <f t="shared" si="3"/>
        <v>0</v>
      </c>
      <c r="O34" s="53">
        <f t="shared" si="3"/>
        <v>0</v>
      </c>
      <c r="P34" s="53">
        <f t="shared" si="3"/>
        <v>0</v>
      </c>
      <c r="Q34" s="85">
        <f t="shared" ref="Q34" si="4">SUM(Q29:Q33)</f>
        <v>0</v>
      </c>
      <c r="R34" s="10"/>
    </row>
    <row r="35" spans="1:18" s="39" customFormat="1" x14ac:dyDescent="0.3">
      <c r="A35" s="66"/>
      <c r="B35" s="108"/>
      <c r="K35" s="40"/>
      <c r="L35" s="40"/>
      <c r="M35" s="40"/>
      <c r="N35" s="40"/>
      <c r="O35" s="40"/>
      <c r="P35" s="40"/>
      <c r="Q35" s="40"/>
      <c r="R35" s="10"/>
    </row>
    <row r="36" spans="1:18" ht="15" thickBot="1" x14ac:dyDescent="0.35">
      <c r="A36" s="66"/>
      <c r="B36" s="65" t="s">
        <v>110</v>
      </c>
      <c r="C36" s="68"/>
      <c r="D36" s="68"/>
      <c r="E36" s="68"/>
      <c r="F36" s="68"/>
      <c r="G36" s="68"/>
      <c r="H36" s="68"/>
      <c r="J36" s="68"/>
      <c r="K36" s="68"/>
      <c r="L36" s="68"/>
      <c r="M36" s="68"/>
      <c r="N36" s="20"/>
      <c r="O36" s="7"/>
      <c r="P36" s="7"/>
      <c r="Q36" s="7"/>
      <c r="R36" s="7"/>
    </row>
    <row r="37" spans="1:18" ht="28.8" x14ac:dyDescent="0.3">
      <c r="A37" s="66"/>
      <c r="B37" s="88" t="s">
        <v>106</v>
      </c>
      <c r="C37" s="89" t="s">
        <v>13</v>
      </c>
      <c r="D37" s="90" t="s">
        <v>55</v>
      </c>
      <c r="E37" s="89"/>
      <c r="F37" s="95"/>
      <c r="G37" s="95"/>
      <c r="H37" s="95"/>
      <c r="I37" s="91"/>
      <c r="J37" s="95"/>
      <c r="K37" s="90" t="s">
        <v>72</v>
      </c>
      <c r="L37" s="89" t="s">
        <v>38</v>
      </c>
      <c r="M37" s="90" t="s">
        <v>73</v>
      </c>
      <c r="N37" s="89" t="s">
        <v>30</v>
      </c>
      <c r="O37" s="89" t="s">
        <v>31</v>
      </c>
      <c r="P37" s="89" t="s">
        <v>32</v>
      </c>
      <c r="Q37" s="107" t="s">
        <v>105</v>
      </c>
      <c r="R37" s="7"/>
    </row>
    <row r="38" spans="1:18" x14ac:dyDescent="0.3">
      <c r="A38" s="66"/>
      <c r="B38" s="92"/>
      <c r="C38" s="119" t="s">
        <v>56</v>
      </c>
      <c r="D38" s="24"/>
      <c r="E38" s="24"/>
      <c r="F38" s="24"/>
      <c r="G38" s="24"/>
      <c r="H38" s="24"/>
      <c r="I38" s="11"/>
      <c r="J38" s="24"/>
      <c r="K38" s="31">
        <f>D38*2</f>
        <v>0</v>
      </c>
      <c r="L38" s="31"/>
      <c r="M38" s="32"/>
      <c r="N38" s="30"/>
      <c r="O38" s="30"/>
      <c r="P38" s="30"/>
      <c r="Q38" s="83"/>
      <c r="R38" s="7"/>
    </row>
    <row r="39" spans="1:18" x14ac:dyDescent="0.3">
      <c r="A39" s="66"/>
      <c r="B39" s="92"/>
      <c r="C39" s="37"/>
      <c r="D39" s="24"/>
      <c r="E39" s="24"/>
      <c r="F39" s="24"/>
      <c r="G39" s="24"/>
      <c r="H39" s="24"/>
      <c r="I39" s="11"/>
      <c r="J39" s="24"/>
      <c r="K39" s="31"/>
      <c r="L39" s="31"/>
      <c r="M39" s="32"/>
      <c r="N39" s="30"/>
      <c r="O39" s="30"/>
      <c r="P39" s="30"/>
      <c r="Q39" s="83"/>
      <c r="R39" s="7"/>
    </row>
    <row r="40" spans="1:18" ht="15" thickBot="1" x14ac:dyDescent="0.35">
      <c r="A40" s="66"/>
      <c r="B40" s="93"/>
      <c r="C40" s="13"/>
      <c r="D40" s="13"/>
      <c r="E40" s="13"/>
      <c r="F40" s="13"/>
      <c r="G40" s="13"/>
      <c r="H40" s="13"/>
      <c r="I40" s="13"/>
      <c r="J40" s="13"/>
      <c r="K40" s="49"/>
      <c r="L40" s="49"/>
      <c r="M40" s="58"/>
      <c r="N40" s="51"/>
      <c r="O40" s="51"/>
      <c r="P40" s="51"/>
      <c r="Q40" s="84"/>
      <c r="R40" s="7"/>
    </row>
    <row r="41" spans="1:18" s="39" customFormat="1" ht="15" thickBot="1" x14ac:dyDescent="0.35">
      <c r="A41" s="66"/>
      <c r="B41" s="94"/>
      <c r="C41" s="52" t="s">
        <v>16</v>
      </c>
      <c r="D41" s="52"/>
      <c r="E41" s="52"/>
      <c r="F41" s="52"/>
      <c r="G41" s="52"/>
      <c r="H41" s="52"/>
      <c r="I41" s="52"/>
      <c r="J41" s="52"/>
      <c r="K41" s="53">
        <f t="shared" ref="K41:P41" si="5">SUM(K38:K40)</f>
        <v>0</v>
      </c>
      <c r="L41" s="53"/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85">
        <f t="shared" ref="Q41" si="6">SUM(Q38:Q40)</f>
        <v>0</v>
      </c>
      <c r="R41" s="10"/>
    </row>
    <row r="42" spans="1:18" ht="22.05" customHeight="1" thickBot="1" x14ac:dyDescent="0.35">
      <c r="B42" s="74"/>
      <c r="K42" s="69"/>
      <c r="L42" s="69"/>
      <c r="M42" s="69"/>
      <c r="N42" s="36"/>
      <c r="O42" s="36"/>
      <c r="P42" s="36"/>
      <c r="Q42" s="36"/>
      <c r="R42" s="7"/>
    </row>
    <row r="43" spans="1:18" s="39" customFormat="1" ht="15" thickBot="1" x14ac:dyDescent="0.35">
      <c r="A43" s="5"/>
      <c r="B43" s="75"/>
      <c r="C43" s="52" t="s">
        <v>90</v>
      </c>
      <c r="D43" s="52"/>
      <c r="E43" s="52"/>
      <c r="F43" s="52"/>
      <c r="G43" s="52"/>
      <c r="H43" s="52"/>
      <c r="I43" s="52"/>
      <c r="J43" s="52"/>
      <c r="K43" s="53">
        <f>K16+K25+K34+K41</f>
        <v>0</v>
      </c>
      <c r="L43" s="53"/>
      <c r="M43" s="53">
        <f>M16+M25+M34+M41</f>
        <v>0</v>
      </c>
      <c r="N43" s="53">
        <f>N16+N25+N34+N41</f>
        <v>0</v>
      </c>
      <c r="O43" s="53">
        <f>O16+O25+O34+O41</f>
        <v>0</v>
      </c>
      <c r="P43" s="53">
        <f>P16+P25+P34+P41</f>
        <v>0</v>
      </c>
      <c r="Q43" s="85">
        <f>Q16+Q25+Q34+Q41</f>
        <v>0</v>
      </c>
      <c r="R43" s="10"/>
    </row>
    <row r="44" spans="1:18" s="39" customFormat="1" ht="22.05" customHeight="1" x14ac:dyDescent="0.3">
      <c r="A44" s="66"/>
      <c r="K44" s="40"/>
      <c r="L44" s="40"/>
      <c r="M44" s="40"/>
      <c r="N44" s="40"/>
      <c r="O44" s="40"/>
      <c r="P44" s="40"/>
      <c r="Q44" s="40"/>
      <c r="R44" s="10"/>
    </row>
    <row r="45" spans="1:18" s="39" customFormat="1" ht="18" x14ac:dyDescent="0.35">
      <c r="A45" s="66"/>
      <c r="B45" s="73" t="s">
        <v>61</v>
      </c>
      <c r="K45" s="40"/>
      <c r="L45" s="40"/>
      <c r="M45" s="40"/>
      <c r="N45" s="40"/>
      <c r="O45" s="40"/>
      <c r="P45" s="40"/>
      <c r="Q45" s="40"/>
      <c r="R45" s="10"/>
    </row>
    <row r="46" spans="1:18" s="39" customFormat="1" ht="15" thickBot="1" x14ac:dyDescent="0.35">
      <c r="A46" s="66"/>
      <c r="B46" s="5"/>
      <c r="K46" s="40"/>
      <c r="L46" s="40"/>
      <c r="M46" s="40"/>
      <c r="N46" s="40"/>
      <c r="O46" s="40"/>
      <c r="P46" s="40"/>
      <c r="Q46" s="40"/>
      <c r="R46" s="10"/>
    </row>
    <row r="47" spans="1:18" ht="28.8" x14ac:dyDescent="0.3">
      <c r="A47" s="66"/>
      <c r="B47" s="88" t="s">
        <v>106</v>
      </c>
      <c r="C47" s="89" t="s">
        <v>63</v>
      </c>
      <c r="D47" s="90" t="s">
        <v>70</v>
      </c>
      <c r="E47" s="91"/>
      <c r="F47" s="91"/>
      <c r="G47" s="91"/>
      <c r="H47" s="91"/>
      <c r="I47" s="89" t="s">
        <v>3</v>
      </c>
      <c r="J47" s="90"/>
      <c r="K47" s="90" t="s">
        <v>87</v>
      </c>
      <c r="L47" s="91"/>
      <c r="M47" s="91"/>
      <c r="N47" s="89" t="s">
        <v>30</v>
      </c>
      <c r="O47" s="89" t="s">
        <v>31</v>
      </c>
      <c r="P47" s="89" t="s">
        <v>32</v>
      </c>
      <c r="Q47" s="107" t="s">
        <v>105</v>
      </c>
    </row>
    <row r="48" spans="1:18" s="63" customFormat="1" x14ac:dyDescent="0.3">
      <c r="A48" s="66"/>
      <c r="B48" s="96"/>
      <c r="C48" s="41"/>
      <c r="D48" s="41"/>
      <c r="E48" s="41"/>
      <c r="F48" s="41"/>
      <c r="G48" s="41"/>
      <c r="H48" s="41"/>
      <c r="I48" s="41"/>
      <c r="J48" s="41"/>
      <c r="K48" s="41">
        <f>I48*200</f>
        <v>0</v>
      </c>
      <c r="L48" s="41"/>
      <c r="M48" s="41"/>
      <c r="N48" s="42"/>
      <c r="O48" s="42"/>
      <c r="P48" s="42"/>
      <c r="Q48" s="117"/>
    </row>
    <row r="49" spans="1:17" s="63" customFormat="1" x14ac:dyDescent="0.3">
      <c r="A49" s="66"/>
      <c r="B49" s="96"/>
      <c r="C49" s="41"/>
      <c r="D49" s="41"/>
      <c r="E49" s="41"/>
      <c r="F49" s="41"/>
      <c r="G49" s="41"/>
      <c r="H49" s="41"/>
      <c r="I49" s="41"/>
      <c r="J49" s="41"/>
      <c r="K49" s="41">
        <f t="shared" ref="K49:K50" si="7">I49*200</f>
        <v>0</v>
      </c>
      <c r="L49" s="41"/>
      <c r="M49" s="41"/>
      <c r="N49" s="42"/>
      <c r="O49" s="42"/>
      <c r="P49" s="42"/>
      <c r="Q49" s="117"/>
    </row>
    <row r="50" spans="1:17" s="63" customFormat="1" ht="15" thickBot="1" x14ac:dyDescent="0.35">
      <c r="A50" s="66"/>
      <c r="B50" s="97"/>
      <c r="C50" s="61"/>
      <c r="D50" s="61"/>
      <c r="E50" s="61"/>
      <c r="F50" s="61"/>
      <c r="G50" s="61"/>
      <c r="H50" s="61"/>
      <c r="I50" s="61"/>
      <c r="J50" s="61"/>
      <c r="K50" s="61">
        <f t="shared" si="7"/>
        <v>0</v>
      </c>
      <c r="L50" s="61"/>
      <c r="M50" s="61"/>
      <c r="N50" s="62"/>
      <c r="O50" s="62"/>
      <c r="P50" s="62"/>
      <c r="Q50" s="118"/>
    </row>
    <row r="51" spans="1:17" ht="15" thickBot="1" x14ac:dyDescent="0.35">
      <c r="A51" s="66"/>
      <c r="B51" s="98"/>
      <c r="C51" s="52" t="s">
        <v>16</v>
      </c>
      <c r="D51" s="52"/>
      <c r="E51" s="60"/>
      <c r="F51" s="60"/>
      <c r="G51" s="60"/>
      <c r="H51" s="60"/>
      <c r="I51" s="52"/>
      <c r="J51" s="52"/>
      <c r="K51" s="52">
        <f>SUM(K48:K50)</f>
        <v>0</v>
      </c>
      <c r="L51" s="60"/>
      <c r="M51" s="60"/>
      <c r="N51" s="59"/>
      <c r="O51" s="59"/>
      <c r="P51" s="59"/>
      <c r="Q51" s="87"/>
    </row>
    <row r="52" spans="1:17" x14ac:dyDescent="0.3">
      <c r="A52" s="66"/>
      <c r="B52" s="39"/>
      <c r="C52" s="39"/>
      <c r="D52" s="39"/>
      <c r="I52" s="39"/>
      <c r="J52" s="39"/>
      <c r="K52" s="39"/>
      <c r="N52" s="10"/>
      <c r="O52" s="10"/>
      <c r="P52" s="10"/>
      <c r="Q52" s="10"/>
    </row>
    <row r="53" spans="1:17" ht="18" x14ac:dyDescent="0.35">
      <c r="A53" s="66"/>
      <c r="B53" s="73" t="s">
        <v>111</v>
      </c>
      <c r="C53" s="39"/>
      <c r="D53" s="39"/>
      <c r="I53" s="39"/>
      <c r="J53" s="39"/>
      <c r="K53" s="39"/>
      <c r="N53" s="10"/>
      <c r="O53" s="10"/>
      <c r="P53" s="10"/>
      <c r="Q53" s="10"/>
    </row>
    <row r="54" spans="1:17" ht="15" thickBot="1" x14ac:dyDescent="0.35">
      <c r="A54" s="66"/>
      <c r="B54" s="39"/>
      <c r="C54" s="39"/>
      <c r="D54" s="39"/>
      <c r="I54" s="39"/>
      <c r="J54" s="39"/>
      <c r="K54" s="39"/>
      <c r="N54" s="10"/>
      <c r="O54" s="10"/>
      <c r="P54" s="10"/>
      <c r="Q54" s="10"/>
    </row>
    <row r="55" spans="1:17" ht="15" thickBot="1" x14ac:dyDescent="0.35">
      <c r="A55" s="66"/>
      <c r="B55" s="75"/>
      <c r="C55" s="113" t="s">
        <v>112</v>
      </c>
      <c r="D55" s="52"/>
      <c r="E55" s="60"/>
      <c r="F55" s="60"/>
      <c r="G55" s="60"/>
      <c r="H55" s="60"/>
      <c r="I55" s="52"/>
      <c r="J55" s="52"/>
      <c r="K55" s="53">
        <f>K43+K51</f>
        <v>0</v>
      </c>
      <c r="L55" s="60"/>
      <c r="M55" s="60"/>
      <c r="N55" s="59"/>
      <c r="O55" s="59"/>
      <c r="P55" s="59"/>
      <c r="Q55" s="87"/>
    </row>
    <row r="56" spans="1:17" x14ac:dyDescent="0.3">
      <c r="A56" s="66"/>
      <c r="B56" s="39"/>
      <c r="C56" s="10"/>
      <c r="D56" s="39"/>
      <c r="I56" s="39"/>
      <c r="J56" s="39"/>
      <c r="K56" s="40"/>
      <c r="N56" s="10"/>
      <c r="O56" s="10"/>
      <c r="P56" s="10"/>
    </row>
    <row r="57" spans="1:17" ht="18" x14ac:dyDescent="0.35">
      <c r="A57" s="66"/>
      <c r="B57" s="73" t="s">
        <v>113</v>
      </c>
    </row>
    <row r="58" spans="1:17" ht="15" thickBot="1" x14ac:dyDescent="0.35">
      <c r="A58" s="66"/>
      <c r="C58" s="70" t="s">
        <v>33</v>
      </c>
      <c r="K58" s="10"/>
    </row>
    <row r="59" spans="1:17" x14ac:dyDescent="0.3">
      <c r="A59" s="66"/>
      <c r="B59" s="99" t="s">
        <v>40</v>
      </c>
      <c r="C59" s="100" t="s">
        <v>53</v>
      </c>
    </row>
    <row r="60" spans="1:17" x14ac:dyDescent="0.3">
      <c r="A60" s="66"/>
      <c r="B60" s="101" t="s">
        <v>41</v>
      </c>
      <c r="C60" s="102">
        <f>SUM(C61:C63)</f>
        <v>0</v>
      </c>
    </row>
    <row r="61" spans="1:17" x14ac:dyDescent="0.3">
      <c r="A61" s="66"/>
      <c r="B61" s="103" t="s">
        <v>7</v>
      </c>
      <c r="C61" s="104" t="s">
        <v>53</v>
      </c>
      <c r="D61" s="5" t="s">
        <v>51</v>
      </c>
      <c r="J61" s="71"/>
    </row>
    <row r="62" spans="1:17" x14ac:dyDescent="0.3">
      <c r="A62" s="66"/>
      <c r="B62" s="103" t="s">
        <v>7</v>
      </c>
      <c r="C62" s="104" t="s">
        <v>53</v>
      </c>
      <c r="D62" s="5" t="s">
        <v>50</v>
      </c>
    </row>
    <row r="63" spans="1:17" ht="15" thickBot="1" x14ac:dyDescent="0.35">
      <c r="A63" s="66"/>
      <c r="B63" s="105" t="s">
        <v>7</v>
      </c>
      <c r="C63" s="106" t="s">
        <v>53</v>
      </c>
      <c r="D63" s="5" t="s">
        <v>78</v>
      </c>
    </row>
    <row r="64" spans="1:17" ht="15" thickBot="1" x14ac:dyDescent="0.35">
      <c r="A64" s="66"/>
    </row>
    <row r="65" spans="1:3" s="39" customFormat="1" ht="15" thickBot="1" x14ac:dyDescent="0.35">
      <c r="A65" s="66"/>
      <c r="B65" s="98" t="s">
        <v>52</v>
      </c>
      <c r="C65" s="67">
        <f>SUM(C59:C60)</f>
        <v>0</v>
      </c>
    </row>
  </sheetData>
  <mergeCells count="3">
    <mergeCell ref="C4:I4"/>
    <mergeCell ref="C5:I5"/>
    <mergeCell ref="B2:G2"/>
  </mergeCells>
  <pageMargins left="0.25" right="0.25" top="0.75" bottom="0.75" header="0.3" footer="0.3"/>
  <pageSetup paperSize="9" scale="6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c5_rtal xmlns="f98f429e-c5d6-43fc-9ad9-59f02eac44cc">2021</_x00c5_rtal>
    <Projekt xmlns="f98f429e-c5d6-43fc-9ad9-59f02eac44cc" xsi:nil="true"/>
    <Kommun xmlns="f98f429e-c5d6-43fc-9ad9-59f02eac44cc" xsi:nil="true"/>
    <Vatten xmlns="f98f429e-c5d6-43fc-9ad9-59f02eac44cc" xsi:nil="true"/>
    <TaxCatchAll xmlns="1701c571-4f8c-4e5d-af07-a921b48cfc83"/>
    <_x00c5_tg_x00e4_rdsomr_x00e5_den xmlns="f98f429e-c5d6-43fc-9ad9-59f02eac44cc" xsi:nil="true"/>
    <V_x00c4_S xmlns="f98f429e-c5d6-43fc-9ad9-59f02eac44cc">5013 LONA</V_x00c4_S>
    <_x00c4_mne xmlns="f98f429e-c5d6-43fc-9ad9-59f02eac44cc" xsi:nil="true"/>
    <Dokumenttyp xmlns="f98f429e-c5d6-43fc-9ad9-59f02eac44cc">Instruktion</Dokumenttyp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C9B68185D85D40B05C75417E6ECBCB" ma:contentTypeVersion="12" ma:contentTypeDescription="Skapa ett nytt dokument." ma:contentTypeScope="" ma:versionID="3e87b1a884abd56ab55cc8fa738b049b">
  <xsd:schema xmlns:xsd="http://www.w3.org/2001/XMLSchema" xmlns:xs="http://www.w3.org/2001/XMLSchema" xmlns:p="http://schemas.microsoft.com/office/2006/metadata/properties" xmlns:ns2="f98f429e-c5d6-43fc-9ad9-59f02eac44cc" xmlns:ns3="1701c571-4f8c-4e5d-af07-a921b48cfc83" targetNamespace="http://schemas.microsoft.com/office/2006/metadata/properties" ma:root="true" ma:fieldsID="12272e2d6cacc9b3512a2fa4e23ab469" ns2:_="" ns3:_="">
    <xsd:import namespace="f98f429e-c5d6-43fc-9ad9-59f02eac44cc"/>
    <xsd:import namespace="1701c571-4f8c-4e5d-af07-a921b48cfc83"/>
    <xsd:element name="properties">
      <xsd:complexType>
        <xsd:sequence>
          <xsd:element name="documentManagement">
            <xsd:complexType>
              <xsd:all>
                <xsd:element ref="ns2:V_x00c4_S" minOccurs="0"/>
                <xsd:element ref="ns2:Dokumenttyp" minOccurs="0"/>
                <xsd:element ref="ns2:Kommun" minOccurs="0"/>
                <xsd:element ref="ns2:Projekt" minOccurs="0"/>
                <xsd:element ref="ns2:_x00c4_mne" minOccurs="0"/>
                <xsd:element ref="ns3:TaxCatchAll" minOccurs="0"/>
                <xsd:element ref="ns2:_x00c5_rtal" minOccurs="0"/>
                <xsd:element ref="ns2:_x00c5_tg_x00e4_rdsomr_x00e5_den" minOccurs="0"/>
                <xsd:element ref="ns2:Vatt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f429e-c5d6-43fc-9ad9-59f02eac44cc" elementFormDefault="qualified">
    <xsd:import namespace="http://schemas.microsoft.com/office/2006/documentManagement/types"/>
    <xsd:import namespace="http://schemas.microsoft.com/office/infopath/2007/PartnerControls"/>
    <xsd:element name="V_x00c4_S" ma:index="8" nillable="true" ma:displayName="VÄS" ma:format="Dropdown" ma:internalName="V_x00c4_S">
      <xsd:simpleType>
        <xsd:restriction base="dms:Choice">
          <xsd:enumeration value="5013 LONA"/>
          <xsd:enumeration value="5013 LOVA"/>
          <xsd:enumeration value="5013 Kemikalienätverket"/>
        </xsd:restriction>
      </xsd:simpleType>
    </xsd:element>
    <xsd:element name="Dokumenttyp" ma:index="9" nillable="true" ma:displayName="Dokumenttyp" ma:format="Dropdown" ma:internalName="Dokumenttyp">
      <xsd:simpleType>
        <xsd:restriction base="dms:Choice">
          <xsd:enumeration value="Ansökningar"/>
          <xsd:enumeration value="Bakgrundsinformation"/>
          <xsd:enumeration value="Beslut"/>
          <xsd:enumeration value="Ekonomi och redovisning"/>
          <xsd:enumeration value="Instruktion"/>
          <xsd:enumeration value="Kommunikation"/>
          <xsd:enumeration value="Kontakter"/>
          <xsd:enumeration value="Mallar"/>
          <xsd:enumeration value="Möte"/>
          <xsd:enumeration value="Presentation"/>
          <xsd:enumeration value="Rapportering"/>
          <xsd:enumeration value="Övrigt"/>
        </xsd:restriction>
      </xsd:simpleType>
    </xsd:element>
    <xsd:element name="Kommun" ma:index="10" nillable="true" ma:displayName="Kommun" ma:format="Dropdown" ma:internalName="Kommun">
      <xsd:simpleType>
        <xsd:restriction base="dms:Choice">
          <xsd:enumeration value="Enköping"/>
          <xsd:enumeration value="Heby"/>
          <xsd:enumeration value="Håbo"/>
          <xsd:enumeration value="Knivsta"/>
          <xsd:enumeration value="Tierp"/>
          <xsd:enumeration value="Uppsala"/>
          <xsd:enumeration value="Älvkarleby"/>
          <xsd:enumeration value="Östhammar"/>
          <xsd:enumeration value="Annat"/>
        </xsd:restriction>
      </xsd:simpleType>
    </xsd:element>
    <xsd:element name="Projekt" ma:index="11" nillable="true" ma:displayName="Projekt" ma:format="Dropdown" ma:internalName="Projekt">
      <xsd:simpleType>
        <xsd:restriction base="dms:Choice">
          <xsd:enumeration value="Fritidsbåtar"/>
          <xsd:enumeration value="Hav"/>
          <xsd:enumeration value="Kemikaliesmart Uppsala"/>
          <xsd:enumeration value="Strukturkalkning"/>
          <xsd:enumeration value="VA-projekt"/>
          <xsd:enumeration value="Vatten"/>
          <xsd:enumeration value="Våtmark"/>
        </xsd:restriction>
      </xsd:simpleType>
    </xsd:element>
    <xsd:element name="_x00c4_mne" ma:index="12" nillable="true" ma:displayName="Ämne" ma:format="Dropdown" ma:internalName="_x00c4_mne">
      <xsd:simpleType>
        <xsd:restriction base="dms:Choice">
          <xsd:enumeration value="Kunskapsuppbyggnad"/>
          <xsd:enumeration value="Information"/>
          <xsd:enumeration value="Naturvårdsprogram"/>
          <xsd:enumeration value="Områdesskydd"/>
          <xsd:enumeration value="Restaurering"/>
        </xsd:restriction>
      </xsd:simpleType>
    </xsd:element>
    <xsd:element name="_x00c5_rtal" ma:index="14" nillable="true" ma:displayName="Årtal" ma:format="Dropdown" ma:internalName="_x00c5_rtal">
      <xsd:simpleType>
        <xsd:restriction base="dms:Choice"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</xsd:restriction>
      </xsd:simpleType>
    </xsd:element>
    <xsd:element name="_x00c5_tg_x00e4_rdsomr_x00e5_den" ma:index="15" nillable="true" ma:displayName="Åtgärdsområden" ma:format="Dropdown" ma:internalName="_x00c5_tg_x00e4_rdsomr_x00e5_den">
      <xsd:simpleType>
        <xsd:restriction base="dms:Choice">
          <xsd:enumeration value="Inget"/>
          <xsd:enumeration value="Arnöfjärden-Närområde"/>
          <xsd:enumeration value="Ekoln-Närområde"/>
          <xsd:enumeration value="Enköpingsån"/>
          <xsd:enumeration value="Forsmarksån"/>
          <xsd:enumeration value="Fyrisån"/>
          <xsd:enumeration value="Hargsviken"/>
          <xsd:enumeration value="Hågaån"/>
          <xsd:enumeration value="Karlholmsfjärden och Lövstabukten"/>
          <xsd:enumeration value="Knivstaån"/>
          <xsd:enumeration value="Lårstaviken-Närområde"/>
          <xsd:enumeration value="Olandsån"/>
          <xsd:enumeration value="Prästfjärden-Närområde"/>
          <xsd:enumeration value="Singöfjärdarna"/>
          <xsd:enumeration value="Skofjärden-Närområde"/>
          <xsd:enumeration value="Sävaån"/>
          <xsd:enumeration value="Tämnarån"/>
          <xsd:enumeration value="Upplands yttre kustvatten"/>
          <xsd:enumeration value="Öregrundsgrepen"/>
          <xsd:enumeration value="Örsundaån"/>
          <xsd:enumeration value="Östhammarsfjärden"/>
        </xsd:restriction>
      </xsd:simpleType>
    </xsd:element>
    <xsd:element name="Vatten" ma:index="16" nillable="true" ma:displayName="Vatten" ma:format="Dropdown" ma:internalName="Vatten">
      <xsd:simpleType>
        <xsd:restriction base="dms:Choice">
          <xsd:enumeration value="Björklingeån"/>
          <xsd:enumeration value="Blackfjärdskanalen"/>
          <xsd:enumeration value="Ekaån"/>
          <xsd:enumeration value="Enköpingsån"/>
          <xsd:enumeration value="Enstabäcken"/>
          <xsd:enumeration value="Forsmarksån"/>
          <xsd:enumeration value="Gällbäcken"/>
          <xsd:enumeration value="Harboån"/>
          <xsd:enumeration value="Hjälstaån"/>
          <xsd:enumeration value="Hågaån"/>
          <xsd:enumeration value="Jumkilsån"/>
          <xsd:enumeration value="Lillån"/>
          <xsd:enumeration value="Långtorabäck"/>
          <xsd:enumeration value="Olandsån"/>
          <xsd:enumeration value="Skattmansöån"/>
          <xsd:enumeration value="Storån"/>
          <xsd:enumeration value="Strömarån"/>
          <xsd:enumeration value="Sävaån"/>
          <xsd:enumeration value="Sävjaån"/>
          <xsd:enumeration value="Tämnarån"/>
          <xsd:enumeration value="Örsundaån"/>
          <xsd:enumeration value="Alsta Sjö"/>
          <xsd:enumeration value="Bredsjön"/>
          <xsd:enumeration value="Bruksdammen"/>
          <xsd:enumeration value="Dannemorasjön"/>
          <xsd:enumeration value="Finnsjön"/>
          <xsd:enumeration value="Funbosjön"/>
          <xsd:enumeration value="Fälaren"/>
          <xsd:enumeration value="Gimodamm"/>
          <xsd:enumeration value="Harvikadammen"/>
          <xsd:enumeration value="Hjälstaviken"/>
          <xsd:enumeration value="Hosjön"/>
          <xsd:enumeration value="Kärven"/>
          <xsd:enumeration value="Långsjön - Björklinge"/>
          <xsd:enumeration value="Mälaren"/>
          <xsd:enumeration value="Mälaren-Arnöfjärden"/>
          <xsd:enumeration value="Mälaren-Ekoln"/>
          <xsd:enumeration value="Mälaren-Gorran"/>
          <xsd:enumeration value="Mälaren-Lårstaviken"/>
          <xsd:enumeration value="Mälaren-Skofjärden"/>
          <xsd:enumeration value="Norra Åsjön"/>
          <xsd:enumeration value="Ramsen"/>
          <xsd:enumeration value="Råksjön"/>
          <xsd:enumeration value="Skälsjön"/>
          <xsd:enumeration value="Skärsjön"/>
          <xsd:enumeration value="Slagsmyren"/>
          <xsd:enumeration value="Stordammen"/>
          <xsd:enumeration value="Strandsjön"/>
          <xsd:enumeration value="Strömaren"/>
          <xsd:enumeration value="Söder-Giningen"/>
          <xsd:enumeration value="Södra Åsjön"/>
          <xsd:enumeration value="Sörsjön"/>
          <xsd:enumeration value="Testen"/>
          <xsd:enumeration value="Toften"/>
          <xsd:enumeration value="Trehörningen"/>
          <xsd:enumeration value="Tämnaren"/>
          <xsd:enumeration value="Valloxen"/>
          <xsd:enumeration value="Vansjön"/>
          <xsd:enumeration value="Velången"/>
          <xsd:enumeration value="Vendelsjön"/>
          <xsd:enumeration value="Åkerbysjön"/>
          <xsd:enumeration value="Älgsjön"/>
          <xsd:enumeration value="Dragsfjärden"/>
          <xsd:enumeration value="Gällfjärden"/>
          <xsd:enumeration value="Hargsviken"/>
          <xsd:enumeration value="Järsjöviken"/>
          <xsd:enumeration value="Kallriga Fjärden"/>
          <xsd:enumeration value="Karlholmsfjärden"/>
          <xsd:enumeration value="Kasfjärden sek namn"/>
          <xsd:enumeration value="Lövstabukten"/>
          <xsd:enumeration value="Mjölkfjärden"/>
          <xsd:enumeration value="Norra Hargsviken"/>
          <xsd:enumeration value="Raggaröfjärden"/>
          <xsd:enumeration value="Sandikafjärden"/>
          <xsd:enumeration value="Ängsfjärden sek namn"/>
          <xsd:enumeration value="Öregrunds kustvatten"/>
          <xsd:enumeration value="Öregrundsgrepen"/>
          <xsd:enumeration value="Östhammarfjärden sek nam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1c571-4f8c-4e5d-af07-a921b48cfc8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6f026a3-e757-49c0-85cb-b0b7cdbfe00d}" ma:internalName="TaxCatchAll" ma:showField="CatchAllData" ma:web="1701c571-4f8c-4e5d-af07-a921b48cfc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634ACE-5CBF-487D-A31F-3C9B91AD9652}">
  <ds:schemaRefs>
    <ds:schemaRef ds:uri="http://purl.org/dc/terms/"/>
    <ds:schemaRef ds:uri="http://schemas.microsoft.com/office/2006/documentManagement/types"/>
    <ds:schemaRef ds:uri="1701c571-4f8c-4e5d-af07-a921b48cfc83"/>
    <ds:schemaRef ds:uri="f98f429e-c5d6-43fc-9ad9-59f02eac44cc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9F50E46-805F-433F-B21F-199735632E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0187DD-9941-417D-B0FB-7821CF8AC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8f429e-c5d6-43fc-9ad9-59f02eac44cc"/>
    <ds:schemaRef ds:uri="1701c571-4f8c-4e5d-af07-a921b48cf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Instruktioner</vt:lpstr>
      <vt:lpstr>Exempel</vt:lpstr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Jennie Niesel</dc:creator>
  <cp:lastModifiedBy>Lovéus Ulf</cp:lastModifiedBy>
  <cp:lastPrinted>2021-11-01T12:56:39Z</cp:lastPrinted>
  <dcterms:created xsi:type="dcterms:W3CDTF">2017-01-23T13:25:51Z</dcterms:created>
  <dcterms:modified xsi:type="dcterms:W3CDTF">2021-11-10T11:19:06Z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0x010100E0C9B68185D85D40B05C75417E6ECBCB</vt:lpwstr>
  </property>
</Properties>
</file>